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агадан\Наша работа\ТС 31.08.2025\"/>
    </mc:Choice>
  </mc:AlternateContent>
  <bookViews>
    <workbookView xWindow="0" yWindow="0" windowWidth="28800" windowHeight="12915"/>
  </bookViews>
  <sheets>
    <sheet name="Морфологический состав ТКО ВО" sheetId="1" r:id="rId1"/>
    <sheet name="Морфологический состав ТКО ПО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I17" i="1"/>
  <c r="J17" i="1"/>
  <c r="K17" i="1"/>
  <c r="L17" i="1"/>
  <c r="M17" i="1"/>
  <c r="N17" i="1"/>
  <c r="O17" i="1"/>
  <c r="C17" i="1"/>
  <c r="C9" i="1"/>
  <c r="D9" i="1"/>
  <c r="E9" i="1"/>
  <c r="F9" i="1"/>
  <c r="G9" i="1"/>
  <c r="H9" i="1"/>
  <c r="I9" i="1"/>
  <c r="J9" i="1"/>
  <c r="K9" i="1"/>
  <c r="L9" i="1"/>
  <c r="M9" i="1"/>
  <c r="N9" i="1"/>
  <c r="O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O8" i="1"/>
  <c r="N8" i="1"/>
  <c r="L8" i="1"/>
  <c r="K8" i="1"/>
  <c r="J8" i="1"/>
  <c r="H8" i="1"/>
  <c r="F8" i="1"/>
  <c r="E8" i="1"/>
  <c r="D8" i="1"/>
  <c r="C8" i="1"/>
  <c r="B17" i="1" l="1"/>
  <c r="C15" i="2" l="1"/>
  <c r="AG14" i="2"/>
  <c r="AG15" i="2" s="1"/>
  <c r="AF16" i="2" s="1"/>
  <c r="AE14" i="2"/>
  <c r="AC14" i="2"/>
  <c r="AA14" i="2"/>
  <c r="AA15" i="2" s="1"/>
  <c r="Z16" i="2" s="1"/>
  <c r="Y14" i="2"/>
  <c r="Y15" i="2" s="1"/>
  <c r="X16" i="2" s="1"/>
  <c r="W14" i="2"/>
  <c r="U14" i="2"/>
  <c r="S14" i="2"/>
  <c r="S15" i="2" s="1"/>
  <c r="R16" i="2" s="1"/>
  <c r="Q14" i="2"/>
  <c r="Q15" i="2" s="1"/>
  <c r="P16" i="2" s="1"/>
  <c r="O14" i="2"/>
  <c r="M14" i="2"/>
  <c r="K14" i="2"/>
  <c r="K15" i="2" s="1"/>
  <c r="J16" i="2" s="1"/>
  <c r="I14" i="2"/>
  <c r="I15" i="2" s="1"/>
  <c r="H16" i="2" s="1"/>
  <c r="G14" i="2"/>
  <c r="E14" i="2"/>
  <c r="AG13" i="2"/>
  <c r="AE13" i="2"/>
  <c r="AC13" i="2"/>
  <c r="AA13" i="2"/>
  <c r="Y13" i="2"/>
  <c r="W13" i="2"/>
  <c r="U13" i="2"/>
  <c r="S13" i="2"/>
  <c r="Q13" i="2"/>
  <c r="O13" i="2"/>
  <c r="M13" i="2"/>
  <c r="K13" i="2"/>
  <c r="I13" i="2"/>
  <c r="G13" i="2"/>
  <c r="E13" i="2"/>
  <c r="AG12" i="2"/>
  <c r="AE12" i="2"/>
  <c r="AE15" i="2" s="1"/>
  <c r="AD16" i="2" s="1"/>
  <c r="AC12" i="2"/>
  <c r="AC15" i="2" s="1"/>
  <c r="AB16" i="2" s="1"/>
  <c r="AA12" i="2"/>
  <c r="Y12" i="2"/>
  <c r="W12" i="2"/>
  <c r="W15" i="2" s="1"/>
  <c r="V16" i="2" s="1"/>
  <c r="U12" i="2"/>
  <c r="U15" i="2" s="1"/>
  <c r="T16" i="2" s="1"/>
  <c r="S12" i="2"/>
  <c r="Q12" i="2"/>
  <c r="O12" i="2"/>
  <c r="O15" i="2" s="1"/>
  <c r="N16" i="2" s="1"/>
  <c r="M12" i="2"/>
  <c r="M15" i="2" s="1"/>
  <c r="L16" i="2" s="1"/>
  <c r="K12" i="2"/>
  <c r="I12" i="2"/>
  <c r="G12" i="2"/>
  <c r="G15" i="2" s="1"/>
  <c r="F16" i="2" s="1"/>
  <c r="E12" i="2"/>
  <c r="E15" i="2" s="1"/>
  <c r="D16" i="2" s="1"/>
  <c r="M8" i="1" l="1"/>
  <c r="I8" i="1"/>
  <c r="G8" i="1"/>
</calcChain>
</file>

<file path=xl/sharedStrings.xml><?xml version="1.0" encoding="utf-8"?>
<sst xmlns="http://schemas.openxmlformats.org/spreadsheetml/2006/main" count="164" uniqueCount="112">
  <si>
    <t>Текстиль</t>
  </si>
  <si>
    <t>Стекло</t>
  </si>
  <si>
    <t>Процентное содержание, % по массе</t>
  </si>
  <si>
    <t>Муниципальный район</t>
  </si>
  <si>
    <t>Количество отходов т</t>
  </si>
  <si>
    <t>Пищевые отходы</t>
  </si>
  <si>
    <t>Бумага, картон</t>
  </si>
  <si>
    <t>Дерево</t>
  </si>
  <si>
    <t>Черный металл</t>
  </si>
  <si>
    <t>Цветной металл</t>
  </si>
  <si>
    <t>Кости</t>
  </si>
  <si>
    <t>Кожа, резина</t>
  </si>
  <si>
    <t>Камни</t>
  </si>
  <si>
    <t>Пластмасса</t>
  </si>
  <si>
    <t>Прочие</t>
  </si>
  <si>
    <t>Отсев (менее 15 мм)</t>
  </si>
  <si>
    <t>3-4</t>
  </si>
  <si>
    <t>1-2</t>
  </si>
  <si>
    <t>2-3</t>
  </si>
  <si>
    <t>5-6</t>
  </si>
  <si>
    <t xml:space="preserve"> Усредненный морфологический состав ТКО на территории 6 муниципальных образований Пензенской области за 4 сезона</t>
  </si>
  <si>
    <t>Расчет средневзвешенного процента по видам отходов</t>
  </si>
  <si>
    <t>№</t>
  </si>
  <si>
    <t>Категория объекта</t>
  </si>
  <si>
    <t>Количество отходов по категориям образоватиелей (т)</t>
  </si>
  <si>
    <t>Количество отходов по видам и категориям образователей</t>
  </si>
  <si>
    <t xml:space="preserve">Растительные отходы </t>
  </si>
  <si>
    <t>Макулатура (включая газетную, офисную бумагу)</t>
  </si>
  <si>
    <t>Картон</t>
  </si>
  <si>
    <t>Опасные отходы (батарейки, аккумуляторы, тара от растворителей, красок, ртутные лампы, градусники, лекарства и пр.)</t>
  </si>
  <si>
    <t>Черный металлолом (включая жестяные банки)</t>
  </si>
  <si>
    <t>Цветной металлолом (включая алюминиевые банки)</t>
  </si>
  <si>
    <t xml:space="preserve">Полимеры </t>
  </si>
  <si>
    <t>Полимерная пленка (2D)</t>
  </si>
  <si>
    <t>Пластик (3 D)</t>
  </si>
  <si>
    <t>ПЭТ</t>
  </si>
  <si>
    <t>Прочее</t>
  </si>
  <si>
    <t>Итого</t>
  </si>
  <si>
    <t>%</t>
  </si>
  <si>
    <t>т</t>
  </si>
  <si>
    <t>МКД</t>
  </si>
  <si>
    <t xml:space="preserve">ИЖД </t>
  </si>
  <si>
    <t>ООН (средний процент)</t>
  </si>
  <si>
    <t>Итого: количество отходов по видам</t>
  </si>
  <si>
    <t>Средневзвешенный процент по видам отходов</t>
  </si>
  <si>
    <t>Научно-исследовательские, проектные институты и конструкторские бюро</t>
  </si>
  <si>
    <t>Банки, финансовые учреждения</t>
  </si>
  <si>
    <t>Отделения связи</t>
  </si>
  <si>
    <t>Административно-офисные учреждения</t>
  </si>
  <si>
    <t>Продовольственные магазины</t>
  </si>
  <si>
    <t>Промтоварные магазины</t>
  </si>
  <si>
    <t>Торговые палатки, лотки</t>
  </si>
  <si>
    <t>Павильоны</t>
  </si>
  <si>
    <t>Торговля с машин</t>
  </si>
  <si>
    <t>Рынки продовольственные</t>
  </si>
  <si>
    <t>Рынки промтоварные</t>
  </si>
  <si>
    <t>Ярмарки</t>
  </si>
  <si>
    <t>Супермаркеты (универмаги)</t>
  </si>
  <si>
    <t>Интернет магазины и пункты выдачи товаров</t>
  </si>
  <si>
    <t>Оптовые базы</t>
  </si>
  <si>
    <t>Автомастерские, шиномонтажные мастерские, станции технического обслуживания</t>
  </si>
  <si>
    <t>Автозаправочные станции</t>
  </si>
  <si>
    <t>Автостоянки и автопарковки</t>
  </si>
  <si>
    <t>Гаражи, парковки закрытого типа</t>
  </si>
  <si>
    <t>Автомойки</t>
  </si>
  <si>
    <t>Ж/д вокзалы, автовокзалы, аэропорты, речные порты</t>
  </si>
  <si>
    <t>Придорожные комплексы</t>
  </si>
  <si>
    <t>Дошкольные образовательные организации</t>
  </si>
  <si>
    <t>Общеобразовательные организации</t>
  </si>
  <si>
    <t>Профессиональная образовательная организация, организации дополнительного профессионального образования, организация дополнительного образования, образовательная организация высшего образования</t>
  </si>
  <si>
    <t>Детские дома, интернаты</t>
  </si>
  <si>
    <t>Клубы, кинотеатры, концертные залы, театры, цирки</t>
  </si>
  <si>
    <t>Библиотеки, архивы</t>
  </si>
  <si>
    <t>Выставочные залы, музеи</t>
  </si>
  <si>
    <t>Спортивные арены, стадионы</t>
  </si>
  <si>
    <t>Спортивные клубы, центры, комплексы</t>
  </si>
  <si>
    <t>Пансионаты, дома отдыха, туристические базы</t>
  </si>
  <si>
    <t>Пляжи</t>
  </si>
  <si>
    <t>Парки отдыха</t>
  </si>
  <si>
    <t>Кафе, рестораны, бары, закусочные, столовые</t>
  </si>
  <si>
    <t>Мастерские по ремонту бытовой и компьютерной техники</t>
  </si>
  <si>
    <t xml:space="preserve">Мастерские по ремонту обуви, ключей, часов </t>
  </si>
  <si>
    <t>Мастерские по ремонту и пошиву одежды</t>
  </si>
  <si>
    <t>Химчистки и прачечные</t>
  </si>
  <si>
    <t>Парикмахерские, салоны красоты, косметические салоны</t>
  </si>
  <si>
    <t>Общежития</t>
  </si>
  <si>
    <t>Гостиницы</t>
  </si>
  <si>
    <t>Бани, сауны</t>
  </si>
  <si>
    <t>Организации, оказывающие похоронные услуги</t>
  </si>
  <si>
    <t>Кладбища</t>
  </si>
  <si>
    <t>Организации, осуществляющие продажу ритуальной атрибутики</t>
  </si>
  <si>
    <t>Организации, осуществляющие изготовление и реализацию ритуальной атрибутики</t>
  </si>
  <si>
    <t>Садоводческие кооперативы, садово-огородные товарищества</t>
  </si>
  <si>
    <t>Аптека</t>
  </si>
  <si>
    <t>Станции скорой медицинской помощи</t>
  </si>
  <si>
    <t>Предприятия торговли смешанными товарами общей площадью до 100 кв. метров</t>
  </si>
  <si>
    <t>Магаданская область</t>
  </si>
  <si>
    <t>ГО "Город Магадан"</t>
  </si>
  <si>
    <t>Ольский МО</t>
  </si>
  <si>
    <t>Омсукчанский МО</t>
  </si>
  <si>
    <t>Северо-Эвенский МО</t>
  </si>
  <si>
    <t>Среднеканский МО</t>
  </si>
  <si>
    <t>Сусуманский МО</t>
  </si>
  <si>
    <t>Тенькинский МО</t>
  </si>
  <si>
    <t>Хасынский МО</t>
  </si>
  <si>
    <t>Ягоднинский МО</t>
  </si>
  <si>
    <t>Предпологаемый морфологический состав ТКО Магаданской области</t>
  </si>
  <si>
    <t>ПРИЛОЖЕНИЕ 3.5 к Территориальной схеме обращения с отходами производства и потребления Магаданской области</t>
  </si>
  <si>
    <t>29-36</t>
  </si>
  <si>
    <t>2-6</t>
  </si>
  <si>
    <t>4-6</t>
  </si>
  <si>
    <t>1-3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</si>
</sst>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2"/>
      <color indexed="8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1" fillId="0" borderId="2" xfId="0" applyFont="1" applyFill="1" applyBorder="1"/>
    <xf numFmtId="0" fontId="1" fillId="0" borderId="0" xfId="0" applyFont="1" applyFill="1"/>
    <xf numFmtId="0" fontId="1" fillId="0" borderId="3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2" fillId="0" borderId="0" xfId="0" applyFont="1" applyFill="1"/>
    <xf numFmtId="164" fontId="2" fillId="0" borderId="1" xfId="0" applyNumberFormat="1" applyFont="1" applyFill="1" applyBorder="1" applyAlignment="1">
      <alignment horizontal="center" vertical="center"/>
    </xf>
    <xf numFmtId="16" fontId="1" fillId="0" borderId="0" xfId="0" applyNumberFormat="1" applyFont="1" applyFill="1"/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8" fillId="0" borderId="0" xfId="0" applyFont="1" applyAlignment="1">
      <alignment vertical="center"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zoomScaleNormal="100" workbookViewId="0">
      <selection activeCell="C20" sqref="C20:O20"/>
    </sheetView>
  </sheetViews>
  <sheetFormatPr defaultRowHeight="15.75" x14ac:dyDescent="0.25"/>
  <cols>
    <col min="1" max="1" width="36.28515625" style="2" customWidth="1"/>
    <col min="2" max="2" width="16.5703125" style="2" customWidth="1"/>
    <col min="3" max="3" width="17.42578125" style="2" customWidth="1"/>
    <col min="4" max="4" width="15.5703125" style="2" customWidth="1"/>
    <col min="5" max="5" width="12.85546875" style="2" customWidth="1"/>
    <col min="6" max="6" width="15.42578125" style="2" customWidth="1"/>
    <col min="7" max="7" width="14.28515625" style="2" customWidth="1"/>
    <col min="8" max="8" width="15" style="2" customWidth="1"/>
    <col min="9" max="9" width="13.42578125" style="2" customWidth="1"/>
    <col min="10" max="10" width="14.28515625" style="2" customWidth="1"/>
    <col min="11" max="11" width="16" style="2" customWidth="1"/>
    <col min="12" max="12" width="16.7109375" style="2" customWidth="1"/>
    <col min="13" max="13" width="17.42578125" style="2" customWidth="1"/>
    <col min="14" max="14" width="14.85546875" style="2" customWidth="1"/>
    <col min="15" max="15" width="15.42578125" style="2" customWidth="1"/>
    <col min="16" max="16384" width="9.140625" style="2"/>
  </cols>
  <sheetData>
    <row r="1" spans="1:16" ht="48" customHeight="1" x14ac:dyDescent="0.25">
      <c r="A1" s="1"/>
      <c r="M1" s="30" t="s">
        <v>107</v>
      </c>
      <c r="N1" s="31"/>
      <c r="O1" s="31"/>
    </row>
    <row r="2" spans="1:16" x14ac:dyDescent="0.25">
      <c r="A2" s="4"/>
      <c r="B2" s="5"/>
      <c r="D2" s="12"/>
    </row>
    <row r="3" spans="1:16" ht="18.75" x14ac:dyDescent="0.3">
      <c r="A3" s="3"/>
      <c r="D3" s="25" t="s">
        <v>106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6" x14ac:dyDescent="0.25">
      <c r="A4" s="3"/>
    </row>
    <row r="5" spans="1:16" ht="101.25" customHeight="1" x14ac:dyDescent="0.25">
      <c r="A5" s="26" t="s">
        <v>3</v>
      </c>
      <c r="B5" s="29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0</v>
      </c>
      <c r="I5" s="6" t="s">
        <v>10</v>
      </c>
      <c r="J5" s="6" t="s">
        <v>1</v>
      </c>
      <c r="K5" s="6" t="s">
        <v>11</v>
      </c>
      <c r="L5" s="6" t="s">
        <v>12</v>
      </c>
      <c r="M5" s="6" t="s">
        <v>13</v>
      </c>
      <c r="N5" s="6" t="s">
        <v>14</v>
      </c>
      <c r="O5" s="6" t="s">
        <v>15</v>
      </c>
    </row>
    <row r="6" spans="1:16" ht="15.75" customHeight="1" x14ac:dyDescent="0.25">
      <c r="A6" s="26"/>
      <c r="B6" s="29"/>
      <c r="C6" s="27" t="s">
        <v>2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12"/>
    </row>
    <row r="7" spans="1:16" ht="41.25" customHeight="1" x14ac:dyDescent="0.25">
      <c r="A7" s="20" t="s">
        <v>96</v>
      </c>
      <c r="B7" s="23"/>
      <c r="C7" s="7" t="s">
        <v>108</v>
      </c>
      <c r="D7" s="7" t="s">
        <v>108</v>
      </c>
      <c r="E7" s="13" t="s">
        <v>109</v>
      </c>
      <c r="F7" s="13" t="s">
        <v>16</v>
      </c>
      <c r="G7" s="13" t="s">
        <v>17</v>
      </c>
      <c r="H7" s="13" t="s">
        <v>110</v>
      </c>
      <c r="I7" s="13" t="s">
        <v>17</v>
      </c>
      <c r="J7" s="13" t="s">
        <v>110</v>
      </c>
      <c r="K7" s="13" t="s">
        <v>18</v>
      </c>
      <c r="L7" s="13" t="s">
        <v>111</v>
      </c>
      <c r="M7" s="13" t="s">
        <v>19</v>
      </c>
      <c r="N7" s="13" t="s">
        <v>17</v>
      </c>
      <c r="O7" s="13" t="s">
        <v>110</v>
      </c>
      <c r="P7" s="12"/>
    </row>
    <row r="8" spans="1:16" ht="17.25" customHeight="1" x14ac:dyDescent="0.25">
      <c r="A8" s="21" t="s">
        <v>97</v>
      </c>
      <c r="B8" s="24">
        <v>63085.383202876001</v>
      </c>
      <c r="C8" s="7">
        <f>B8*0.325</f>
        <v>20502.749540934699</v>
      </c>
      <c r="D8" s="7">
        <f>B8*0.325</f>
        <v>20502.749540934699</v>
      </c>
      <c r="E8" s="7">
        <f>B8*0.04</f>
        <v>2523.4153281150402</v>
      </c>
      <c r="F8" s="7">
        <f>B8*0.035</f>
        <v>2207.9884121006603</v>
      </c>
      <c r="G8" s="7">
        <f>B8*0.015</f>
        <v>946.28074804313997</v>
      </c>
      <c r="H8" s="7">
        <f>B8*0.03</f>
        <v>1892.5614960862799</v>
      </c>
      <c r="I8" s="7">
        <f>B8*0.015</f>
        <v>946.28074804313997</v>
      </c>
      <c r="J8" s="7">
        <f>B8*0.05</f>
        <v>3154.2691601438</v>
      </c>
      <c r="K8" s="7">
        <f>B8*0.025</f>
        <v>1577.1345800719</v>
      </c>
      <c r="L8" s="7">
        <f>B8*0.02</f>
        <v>1261.7076640575201</v>
      </c>
      <c r="M8" s="8">
        <f>B8*0.055</f>
        <v>3469.6960761581799</v>
      </c>
      <c r="N8" s="7">
        <f>B8*0.015</f>
        <v>946.28074804313997</v>
      </c>
      <c r="O8" s="9">
        <f>B8*0.05</f>
        <v>3154.2691601438</v>
      </c>
    </row>
    <row r="9" spans="1:16" s="10" customFormat="1" x14ac:dyDescent="0.25">
      <c r="A9" s="21" t="s">
        <v>98</v>
      </c>
      <c r="B9" s="24">
        <v>4115.96049769</v>
      </c>
      <c r="C9" s="7">
        <f t="shared" ref="C9:C16" si="0">B9*0.325</f>
        <v>1337.68716174925</v>
      </c>
      <c r="D9" s="7">
        <f t="shared" ref="D9:D16" si="1">B9*0.325</f>
        <v>1337.68716174925</v>
      </c>
      <c r="E9" s="7">
        <f t="shared" ref="E9:E16" si="2">B9*0.04</f>
        <v>164.6384199076</v>
      </c>
      <c r="F9" s="7">
        <f t="shared" ref="F9:F16" si="3">B9*0.035</f>
        <v>144.05861741915001</v>
      </c>
      <c r="G9" s="7">
        <f t="shared" ref="G9:G16" si="4">B9*0.015</f>
        <v>61.739407465349998</v>
      </c>
      <c r="H9" s="7">
        <f t="shared" ref="H9:H16" si="5">B9*0.03</f>
        <v>123.4788149307</v>
      </c>
      <c r="I9" s="7">
        <f t="shared" ref="I9:I16" si="6">B9*0.015</f>
        <v>61.739407465349998</v>
      </c>
      <c r="J9" s="7">
        <f t="shared" ref="J9:J16" si="7">B9*0.05</f>
        <v>205.79802488450002</v>
      </c>
      <c r="K9" s="7">
        <f t="shared" ref="K9:K16" si="8">B9*0.025</f>
        <v>102.89901244225001</v>
      </c>
      <c r="L9" s="7">
        <f t="shared" ref="L9:L16" si="9">B9*0.02</f>
        <v>82.319209953799998</v>
      </c>
      <c r="M9" s="8">
        <f t="shared" ref="M9:M16" si="10">B9*0.055</f>
        <v>226.37782737295001</v>
      </c>
      <c r="N9" s="7">
        <f t="shared" ref="N9:N16" si="11">B9*0.015</f>
        <v>61.739407465349998</v>
      </c>
      <c r="O9" s="9">
        <f t="shared" ref="O9:O16" si="12">B9*0.05</f>
        <v>205.79802488450002</v>
      </c>
    </row>
    <row r="10" spans="1:16" x14ac:dyDescent="0.25">
      <c r="A10" s="21" t="s">
        <v>99</v>
      </c>
      <c r="B10" s="24">
        <v>2938.3972968799999</v>
      </c>
      <c r="C10" s="7">
        <f t="shared" si="0"/>
        <v>954.97912148599994</v>
      </c>
      <c r="D10" s="7">
        <f t="shared" si="1"/>
        <v>954.97912148599994</v>
      </c>
      <c r="E10" s="7">
        <f t="shared" si="2"/>
        <v>117.53589187519999</v>
      </c>
      <c r="F10" s="7">
        <f t="shared" si="3"/>
        <v>102.8439053908</v>
      </c>
      <c r="G10" s="7">
        <f t="shared" si="4"/>
        <v>44.075959453199999</v>
      </c>
      <c r="H10" s="7">
        <f t="shared" si="5"/>
        <v>88.151918906399999</v>
      </c>
      <c r="I10" s="7">
        <f t="shared" si="6"/>
        <v>44.075959453199999</v>
      </c>
      <c r="J10" s="7">
        <f t="shared" si="7"/>
        <v>146.91986484399999</v>
      </c>
      <c r="K10" s="7">
        <f t="shared" si="8"/>
        <v>73.459932421999994</v>
      </c>
      <c r="L10" s="7">
        <f t="shared" si="9"/>
        <v>58.767945937599997</v>
      </c>
      <c r="M10" s="8">
        <f t="shared" si="10"/>
        <v>161.61185132840001</v>
      </c>
      <c r="N10" s="7">
        <f t="shared" si="11"/>
        <v>44.075959453199999</v>
      </c>
      <c r="O10" s="9">
        <f t="shared" si="12"/>
        <v>146.91986484399999</v>
      </c>
    </row>
    <row r="11" spans="1:16" x14ac:dyDescent="0.25">
      <c r="A11" s="21" t="s">
        <v>100</v>
      </c>
      <c r="B11" s="24">
        <v>749.12569802000007</v>
      </c>
      <c r="C11" s="7">
        <f t="shared" si="0"/>
        <v>243.46585185650002</v>
      </c>
      <c r="D11" s="7">
        <f t="shared" si="1"/>
        <v>243.46585185650002</v>
      </c>
      <c r="E11" s="7">
        <f t="shared" si="2"/>
        <v>29.965027920800004</v>
      </c>
      <c r="F11" s="7">
        <f t="shared" si="3"/>
        <v>26.219399430700005</v>
      </c>
      <c r="G11" s="7">
        <f t="shared" si="4"/>
        <v>11.236885470300001</v>
      </c>
      <c r="H11" s="7">
        <f t="shared" si="5"/>
        <v>22.473770940600001</v>
      </c>
      <c r="I11" s="7">
        <f t="shared" si="6"/>
        <v>11.236885470300001</v>
      </c>
      <c r="J11" s="7">
        <f t="shared" si="7"/>
        <v>37.456284901000004</v>
      </c>
      <c r="K11" s="7">
        <f t="shared" si="8"/>
        <v>18.728142450500002</v>
      </c>
      <c r="L11" s="7">
        <f t="shared" si="9"/>
        <v>14.982513960400002</v>
      </c>
      <c r="M11" s="8">
        <f t="shared" si="10"/>
        <v>41.201913391100007</v>
      </c>
      <c r="N11" s="7">
        <f t="shared" si="11"/>
        <v>11.236885470300001</v>
      </c>
      <c r="O11" s="9">
        <f t="shared" si="12"/>
        <v>37.456284901000004</v>
      </c>
    </row>
    <row r="12" spans="1:16" ht="20.25" customHeight="1" x14ac:dyDescent="0.25">
      <c r="A12" s="21" t="s">
        <v>101</v>
      </c>
      <c r="B12" s="24">
        <v>1111.9618374000001</v>
      </c>
      <c r="C12" s="7">
        <f t="shared" si="0"/>
        <v>361.38759715500004</v>
      </c>
      <c r="D12" s="7">
        <f t="shared" si="1"/>
        <v>361.38759715500004</v>
      </c>
      <c r="E12" s="7">
        <f t="shared" si="2"/>
        <v>44.478473496000007</v>
      </c>
      <c r="F12" s="7">
        <f t="shared" si="3"/>
        <v>38.918664309000008</v>
      </c>
      <c r="G12" s="7">
        <f t="shared" si="4"/>
        <v>16.679427561000001</v>
      </c>
      <c r="H12" s="7">
        <f t="shared" si="5"/>
        <v>33.358855122000001</v>
      </c>
      <c r="I12" s="7">
        <f t="shared" si="6"/>
        <v>16.679427561000001</v>
      </c>
      <c r="J12" s="7">
        <f t="shared" si="7"/>
        <v>55.598091870000012</v>
      </c>
      <c r="K12" s="7">
        <f t="shared" si="8"/>
        <v>27.799045935000006</v>
      </c>
      <c r="L12" s="7">
        <f t="shared" si="9"/>
        <v>22.239236748000003</v>
      </c>
      <c r="M12" s="8">
        <f t="shared" si="10"/>
        <v>61.157901057000011</v>
      </c>
      <c r="N12" s="7">
        <f t="shared" si="11"/>
        <v>16.679427561000001</v>
      </c>
      <c r="O12" s="9">
        <f t="shared" si="12"/>
        <v>55.598091870000012</v>
      </c>
    </row>
    <row r="13" spans="1:16" ht="18.75" customHeight="1" x14ac:dyDescent="0.25">
      <c r="A13" s="21" t="s">
        <v>102</v>
      </c>
      <c r="B13" s="24">
        <v>2668.7962109999999</v>
      </c>
      <c r="C13" s="7">
        <f t="shared" si="0"/>
        <v>867.358768575</v>
      </c>
      <c r="D13" s="7">
        <f t="shared" si="1"/>
        <v>867.358768575</v>
      </c>
      <c r="E13" s="7">
        <f t="shared" si="2"/>
        <v>106.75184844</v>
      </c>
      <c r="F13" s="7">
        <f t="shared" si="3"/>
        <v>93.407867385000003</v>
      </c>
      <c r="G13" s="7">
        <f t="shared" si="4"/>
        <v>40.031943164999994</v>
      </c>
      <c r="H13" s="7">
        <f t="shared" si="5"/>
        <v>80.063886329999988</v>
      </c>
      <c r="I13" s="7">
        <f t="shared" si="6"/>
        <v>40.031943164999994</v>
      </c>
      <c r="J13" s="7">
        <f t="shared" si="7"/>
        <v>133.43981055</v>
      </c>
      <c r="K13" s="7">
        <f t="shared" si="8"/>
        <v>66.719905275000002</v>
      </c>
      <c r="L13" s="7">
        <f t="shared" si="9"/>
        <v>53.375924220000002</v>
      </c>
      <c r="M13" s="8">
        <f t="shared" si="10"/>
        <v>146.783791605</v>
      </c>
      <c r="N13" s="7">
        <f t="shared" si="11"/>
        <v>40.031943164999994</v>
      </c>
      <c r="O13" s="9">
        <f t="shared" si="12"/>
        <v>133.43981055</v>
      </c>
    </row>
    <row r="14" spans="1:16" ht="18.75" customHeight="1" x14ac:dyDescent="0.25">
      <c r="A14" s="22" t="s">
        <v>103</v>
      </c>
      <c r="B14" s="24">
        <v>1300.9913907600001</v>
      </c>
      <c r="C14" s="7">
        <f t="shared" si="0"/>
        <v>422.82220199700004</v>
      </c>
      <c r="D14" s="7">
        <f t="shared" si="1"/>
        <v>422.82220199700004</v>
      </c>
      <c r="E14" s="7">
        <f t="shared" si="2"/>
        <v>52.039655630400006</v>
      </c>
      <c r="F14" s="7">
        <f t="shared" si="3"/>
        <v>45.534698676600009</v>
      </c>
      <c r="G14" s="7">
        <f t="shared" si="4"/>
        <v>19.514870861399999</v>
      </c>
      <c r="H14" s="7">
        <f t="shared" si="5"/>
        <v>39.029741722799997</v>
      </c>
      <c r="I14" s="7">
        <f t="shared" si="6"/>
        <v>19.514870861399999</v>
      </c>
      <c r="J14" s="7">
        <f t="shared" si="7"/>
        <v>65.049569538</v>
      </c>
      <c r="K14" s="7">
        <f t="shared" si="8"/>
        <v>32.524784769</v>
      </c>
      <c r="L14" s="7">
        <f t="shared" si="9"/>
        <v>26.019827815200003</v>
      </c>
      <c r="M14" s="8">
        <f t="shared" si="10"/>
        <v>71.554526491800004</v>
      </c>
      <c r="N14" s="7">
        <f t="shared" si="11"/>
        <v>19.514870861399999</v>
      </c>
      <c r="O14" s="9">
        <f t="shared" si="12"/>
        <v>65.049569538</v>
      </c>
    </row>
    <row r="15" spans="1:16" x14ac:dyDescent="0.25">
      <c r="A15" s="21" t="s">
        <v>104</v>
      </c>
      <c r="B15" s="24">
        <v>3539.8850073600001</v>
      </c>
      <c r="C15" s="7">
        <f t="shared" si="0"/>
        <v>1150.4626273920001</v>
      </c>
      <c r="D15" s="7">
        <f t="shared" si="1"/>
        <v>1150.4626273920001</v>
      </c>
      <c r="E15" s="7">
        <f t="shared" si="2"/>
        <v>141.59540029440001</v>
      </c>
      <c r="F15" s="7">
        <f t="shared" si="3"/>
        <v>123.89597525760001</v>
      </c>
      <c r="G15" s="7">
        <f t="shared" si="4"/>
        <v>53.098275110400003</v>
      </c>
      <c r="H15" s="7">
        <f t="shared" si="5"/>
        <v>106.19655022080001</v>
      </c>
      <c r="I15" s="7">
        <f t="shared" si="6"/>
        <v>53.098275110400003</v>
      </c>
      <c r="J15" s="7">
        <f t="shared" si="7"/>
        <v>176.99425036800002</v>
      </c>
      <c r="K15" s="7">
        <f t="shared" si="8"/>
        <v>88.497125184000012</v>
      </c>
      <c r="L15" s="7">
        <f t="shared" si="9"/>
        <v>70.797700147200004</v>
      </c>
      <c r="M15" s="8">
        <f t="shared" si="10"/>
        <v>194.69367540480002</v>
      </c>
      <c r="N15" s="7">
        <f t="shared" si="11"/>
        <v>53.098275110400003</v>
      </c>
      <c r="O15" s="9">
        <f t="shared" si="12"/>
        <v>176.99425036800002</v>
      </c>
    </row>
    <row r="16" spans="1:16" x14ac:dyDescent="0.25">
      <c r="A16" s="22" t="s">
        <v>105</v>
      </c>
      <c r="B16" s="24">
        <v>2583.0373959000003</v>
      </c>
      <c r="C16" s="7">
        <f t="shared" si="0"/>
        <v>839.48715366750014</v>
      </c>
      <c r="D16" s="7">
        <f t="shared" si="1"/>
        <v>839.48715366750014</v>
      </c>
      <c r="E16" s="7">
        <f t="shared" si="2"/>
        <v>103.32149583600001</v>
      </c>
      <c r="F16" s="7">
        <f t="shared" si="3"/>
        <v>90.406308856500019</v>
      </c>
      <c r="G16" s="7">
        <f t="shared" si="4"/>
        <v>38.745560938500006</v>
      </c>
      <c r="H16" s="7">
        <f t="shared" si="5"/>
        <v>77.491121877000012</v>
      </c>
      <c r="I16" s="7">
        <f t="shared" si="6"/>
        <v>38.745560938500006</v>
      </c>
      <c r="J16" s="7">
        <f t="shared" si="7"/>
        <v>129.15186979500001</v>
      </c>
      <c r="K16" s="7">
        <f t="shared" si="8"/>
        <v>64.575934897500005</v>
      </c>
      <c r="L16" s="7">
        <f t="shared" si="9"/>
        <v>51.660747918000006</v>
      </c>
      <c r="M16" s="8">
        <f t="shared" si="10"/>
        <v>142.06705677450003</v>
      </c>
      <c r="N16" s="7">
        <f t="shared" si="11"/>
        <v>38.745560938500006</v>
      </c>
      <c r="O16" s="9">
        <f t="shared" si="12"/>
        <v>129.15186979500001</v>
      </c>
    </row>
    <row r="17" spans="2:15" x14ac:dyDescent="0.25">
      <c r="B17" s="11">
        <f>SUM(B8:B16)</f>
        <v>82093.538537885979</v>
      </c>
      <c r="C17" s="11">
        <f>SUM(C8:C16)</f>
        <v>26680.400024812956</v>
      </c>
      <c r="D17" s="11">
        <f t="shared" ref="D17:O17" si="13">SUM(D8:D16)</f>
        <v>26680.400024812956</v>
      </c>
      <c r="E17" s="11">
        <f t="shared" si="13"/>
        <v>3283.7415415154401</v>
      </c>
      <c r="F17" s="11">
        <f t="shared" si="13"/>
        <v>2873.2738488260102</v>
      </c>
      <c r="G17" s="11">
        <f t="shared" si="13"/>
        <v>1231.4030780682899</v>
      </c>
      <c r="H17" s="11">
        <f t="shared" si="13"/>
        <v>2462.8061561365798</v>
      </c>
      <c r="I17" s="11">
        <f t="shared" si="13"/>
        <v>1231.4030780682899</v>
      </c>
      <c r="J17" s="11">
        <f t="shared" si="13"/>
        <v>4104.6769268942999</v>
      </c>
      <c r="K17" s="11">
        <f t="shared" si="13"/>
        <v>2052.3384634471499</v>
      </c>
      <c r="L17" s="11">
        <f t="shared" si="13"/>
        <v>1641.87077075772</v>
      </c>
      <c r="M17" s="11">
        <f t="shared" si="13"/>
        <v>4515.1446195837298</v>
      </c>
      <c r="N17" s="11">
        <f t="shared" si="13"/>
        <v>1231.4030780682899</v>
      </c>
      <c r="O17" s="11">
        <f t="shared" si="13"/>
        <v>4104.6769268942999</v>
      </c>
    </row>
  </sheetData>
  <mergeCells count="5">
    <mergeCell ref="D3:O3"/>
    <mergeCell ref="A5:A6"/>
    <mergeCell ref="C6:O6"/>
    <mergeCell ref="B5:B6"/>
    <mergeCell ref="M1:O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68"/>
  <sheetViews>
    <sheetView workbookViewId="0">
      <selection activeCell="B6" sqref="B6:B11"/>
    </sheetView>
  </sheetViews>
  <sheetFormatPr defaultRowHeight="15" x14ac:dyDescent="0.25"/>
  <cols>
    <col min="1" max="1" width="7" customWidth="1"/>
    <col min="2" max="2" width="40.85546875" customWidth="1"/>
    <col min="3" max="3" width="13.42578125" customWidth="1"/>
    <col min="4" max="4" width="6.140625" customWidth="1"/>
    <col min="5" max="5" width="9.42578125" customWidth="1"/>
    <col min="6" max="6" width="5.85546875" customWidth="1"/>
    <col min="7" max="7" width="9.7109375" customWidth="1"/>
    <col min="8" max="8" width="8.42578125" customWidth="1"/>
    <col min="9" max="9" width="9.28515625" customWidth="1"/>
    <col min="10" max="10" width="6.5703125" customWidth="1"/>
    <col min="11" max="11" width="6.7109375" customWidth="1"/>
    <col min="13" max="13" width="7.7109375" customWidth="1"/>
    <col min="14" max="14" width="6.42578125" customWidth="1"/>
    <col min="15" max="15" width="7.42578125" customWidth="1"/>
    <col min="16" max="16" width="6.28515625" customWidth="1"/>
    <col min="17" max="17" width="8.7109375" customWidth="1"/>
    <col min="18" max="18" width="5.7109375" customWidth="1"/>
    <col min="19" max="19" width="7.7109375" customWidth="1"/>
    <col min="20" max="20" width="5.5703125" customWidth="1"/>
    <col min="21" max="21" width="6.7109375" customWidth="1"/>
    <col min="22" max="22" width="5.42578125" customWidth="1"/>
    <col min="23" max="23" width="6.7109375" customWidth="1"/>
    <col min="24" max="24" width="5" customWidth="1"/>
    <col min="25" max="25" width="8.42578125" customWidth="1"/>
    <col min="26" max="26" width="6.5703125" customWidth="1"/>
    <col min="27" max="27" width="8.28515625" customWidth="1"/>
    <col min="28" max="28" width="6.7109375" customWidth="1"/>
    <col min="29" max="29" width="7.28515625" customWidth="1"/>
    <col min="30" max="30" width="6.140625" customWidth="1"/>
    <col min="31" max="31" width="6.85546875" customWidth="1"/>
    <col min="32" max="32" width="6.7109375" customWidth="1"/>
    <col min="33" max="33" width="7.140625" customWidth="1"/>
    <col min="34" max="34" width="7.42578125" customWidth="1"/>
  </cols>
  <sheetData>
    <row r="2" spans="1:35" ht="21" customHeight="1" x14ac:dyDescent="0.25">
      <c r="B2" s="14"/>
    </row>
    <row r="3" spans="1:35" ht="22.5" customHeight="1" x14ac:dyDescent="0.25">
      <c r="A3" s="15"/>
      <c r="D3" s="39" t="s">
        <v>20</v>
      </c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</row>
    <row r="4" spans="1:35" ht="20.25" customHeight="1" x14ac:dyDescent="0.25">
      <c r="A4" s="15"/>
      <c r="G4" s="40" t="s">
        <v>21</v>
      </c>
      <c r="H4" s="40"/>
      <c r="I4" s="40"/>
      <c r="J4" s="40"/>
      <c r="K4" s="40"/>
      <c r="L4" s="40"/>
      <c r="M4" s="40"/>
      <c r="N4" s="40"/>
      <c r="O4" s="40"/>
      <c r="P4" s="40"/>
      <c r="Q4" s="40"/>
    </row>
    <row r="5" spans="1:35" ht="21" customHeight="1" x14ac:dyDescent="0.25">
      <c r="A5" s="15"/>
    </row>
    <row r="6" spans="1:35" ht="237" customHeight="1" x14ac:dyDescent="0.25">
      <c r="A6" s="41" t="s">
        <v>22</v>
      </c>
      <c r="B6" s="32" t="s">
        <v>23</v>
      </c>
      <c r="C6" s="32" t="s">
        <v>24</v>
      </c>
      <c r="D6" s="32" t="s">
        <v>5</v>
      </c>
      <c r="E6" s="32" t="s">
        <v>25</v>
      </c>
      <c r="F6" s="32" t="s">
        <v>26</v>
      </c>
      <c r="G6" s="32" t="s">
        <v>25</v>
      </c>
      <c r="H6" s="32" t="s">
        <v>27</v>
      </c>
      <c r="I6" s="32" t="s">
        <v>25</v>
      </c>
      <c r="J6" s="32" t="s">
        <v>28</v>
      </c>
      <c r="K6" s="32" t="s">
        <v>25</v>
      </c>
      <c r="L6" s="32" t="s">
        <v>29</v>
      </c>
      <c r="M6" s="32" t="s">
        <v>25</v>
      </c>
      <c r="N6" s="32" t="s">
        <v>30</v>
      </c>
      <c r="O6" s="32" t="s">
        <v>25</v>
      </c>
      <c r="P6" s="32" t="s">
        <v>31</v>
      </c>
      <c r="Q6" s="32" t="s">
        <v>25</v>
      </c>
      <c r="R6" s="32" t="s">
        <v>0</v>
      </c>
      <c r="S6" s="32" t="s">
        <v>25</v>
      </c>
      <c r="T6" s="32" t="s">
        <v>1</v>
      </c>
      <c r="U6" s="32" t="s">
        <v>25</v>
      </c>
      <c r="V6" s="32" t="s">
        <v>32</v>
      </c>
      <c r="W6" s="32" t="s">
        <v>25</v>
      </c>
      <c r="X6" s="32" t="s">
        <v>33</v>
      </c>
      <c r="Y6" s="32" t="s">
        <v>25</v>
      </c>
      <c r="Z6" s="32" t="s">
        <v>34</v>
      </c>
      <c r="AA6" s="32" t="s">
        <v>25</v>
      </c>
      <c r="AB6" s="32" t="s">
        <v>35</v>
      </c>
      <c r="AC6" s="32" t="s">
        <v>25</v>
      </c>
      <c r="AD6" s="32" t="s">
        <v>11</v>
      </c>
      <c r="AE6" s="32" t="s">
        <v>25</v>
      </c>
      <c r="AF6" s="32" t="s">
        <v>36</v>
      </c>
      <c r="AG6" s="32" t="s">
        <v>25</v>
      </c>
      <c r="AH6" s="32" t="s">
        <v>37</v>
      </c>
      <c r="AI6" s="16"/>
    </row>
    <row r="7" spans="1:35" ht="15.75" customHeight="1" x14ac:dyDescent="0.25">
      <c r="A7" s="41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16"/>
    </row>
    <row r="8" spans="1:35" ht="15.75" customHeight="1" x14ac:dyDescent="0.25">
      <c r="A8" s="41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16"/>
    </row>
    <row r="9" spans="1:35" ht="15" customHeight="1" x14ac:dyDescent="0.25">
      <c r="A9" s="41"/>
      <c r="B9" s="32"/>
      <c r="C9" s="32"/>
      <c r="D9" s="32" t="s">
        <v>38</v>
      </c>
      <c r="E9" s="32" t="s">
        <v>39</v>
      </c>
      <c r="F9" s="32" t="s">
        <v>38</v>
      </c>
      <c r="G9" s="32" t="s">
        <v>39</v>
      </c>
      <c r="H9" s="32" t="s">
        <v>38</v>
      </c>
      <c r="I9" s="32" t="s">
        <v>39</v>
      </c>
      <c r="J9" s="32" t="s">
        <v>38</v>
      </c>
      <c r="K9" s="32" t="s">
        <v>39</v>
      </c>
      <c r="L9" s="32" t="s">
        <v>38</v>
      </c>
      <c r="M9" s="32" t="s">
        <v>39</v>
      </c>
      <c r="N9" s="32" t="s">
        <v>38</v>
      </c>
      <c r="O9" s="32" t="s">
        <v>39</v>
      </c>
      <c r="P9" s="32" t="s">
        <v>38</v>
      </c>
      <c r="Q9" s="32" t="s">
        <v>39</v>
      </c>
      <c r="R9" s="32" t="s">
        <v>38</v>
      </c>
      <c r="S9" s="32" t="s">
        <v>39</v>
      </c>
      <c r="T9" s="32" t="s">
        <v>38</v>
      </c>
      <c r="U9" s="32" t="s">
        <v>39</v>
      </c>
      <c r="V9" s="32" t="s">
        <v>38</v>
      </c>
      <c r="W9" s="32" t="s">
        <v>39</v>
      </c>
      <c r="X9" s="32" t="s">
        <v>38</v>
      </c>
      <c r="Y9" s="32" t="s">
        <v>39</v>
      </c>
      <c r="Z9" s="32" t="s">
        <v>38</v>
      </c>
      <c r="AA9" s="32" t="s">
        <v>39</v>
      </c>
      <c r="AB9" s="32" t="s">
        <v>38</v>
      </c>
      <c r="AC9" s="32" t="s">
        <v>39</v>
      </c>
      <c r="AD9" s="32" t="s">
        <v>38</v>
      </c>
      <c r="AE9" s="32" t="s">
        <v>39</v>
      </c>
      <c r="AF9" s="32" t="s">
        <v>38</v>
      </c>
      <c r="AG9" s="32" t="s">
        <v>39</v>
      </c>
      <c r="AH9" s="33" t="s">
        <v>38</v>
      </c>
      <c r="AI9" s="16"/>
    </row>
    <row r="10" spans="1:35" ht="15.75" customHeight="1" x14ac:dyDescent="0.25">
      <c r="A10" s="41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3"/>
      <c r="AI10" s="16"/>
    </row>
    <row r="11" spans="1:35" x14ac:dyDescent="0.25">
      <c r="A11" s="41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3"/>
      <c r="AI11" s="16"/>
    </row>
    <row r="12" spans="1:35" ht="15.75" x14ac:dyDescent="0.25">
      <c r="A12" s="17">
        <v>1</v>
      </c>
      <c r="B12" s="18" t="s">
        <v>40</v>
      </c>
      <c r="C12" s="19">
        <v>190100</v>
      </c>
      <c r="D12" s="19">
        <v>38</v>
      </c>
      <c r="E12" s="19">
        <f>C12/100*D12</f>
        <v>72238</v>
      </c>
      <c r="F12" s="19">
        <v>2</v>
      </c>
      <c r="G12" s="19">
        <f>C12/100*F12</f>
        <v>3802</v>
      </c>
      <c r="H12" s="19">
        <v>6</v>
      </c>
      <c r="I12" s="19">
        <f>C12/100*H12</f>
        <v>11406</v>
      </c>
      <c r="J12" s="19">
        <v>5</v>
      </c>
      <c r="K12" s="19">
        <f>C12/100*J12</f>
        <v>9505</v>
      </c>
      <c r="L12" s="19">
        <v>1</v>
      </c>
      <c r="M12" s="19">
        <f>C12/100*L12</f>
        <v>1901</v>
      </c>
      <c r="N12" s="19">
        <v>1</v>
      </c>
      <c r="O12" s="19">
        <f>C12/100*N12</f>
        <v>1901</v>
      </c>
      <c r="P12" s="19">
        <v>3</v>
      </c>
      <c r="Q12" s="19">
        <f>C12/100*P12</f>
        <v>5703</v>
      </c>
      <c r="R12" s="19">
        <v>3</v>
      </c>
      <c r="S12" s="19">
        <f>C12/100*R12</f>
        <v>5703</v>
      </c>
      <c r="T12" s="19">
        <v>12</v>
      </c>
      <c r="U12" s="19">
        <f>C12/100*T12</f>
        <v>22812</v>
      </c>
      <c r="V12" s="19">
        <v>3</v>
      </c>
      <c r="W12" s="19">
        <f>C12/100*V12</f>
        <v>5703</v>
      </c>
      <c r="X12" s="19">
        <v>4</v>
      </c>
      <c r="Y12" s="19">
        <f>C12/100*X12</f>
        <v>7604</v>
      </c>
      <c r="Z12" s="19">
        <v>5</v>
      </c>
      <c r="AA12" s="19">
        <f>C12/100*Z12</f>
        <v>9505</v>
      </c>
      <c r="AB12" s="19">
        <v>7</v>
      </c>
      <c r="AC12" s="19">
        <f>C12/100*AB12</f>
        <v>13307</v>
      </c>
      <c r="AD12" s="19">
        <v>1</v>
      </c>
      <c r="AE12" s="19">
        <f>C12/100*AD12</f>
        <v>1901</v>
      </c>
      <c r="AF12" s="19">
        <v>11</v>
      </c>
      <c r="AG12" s="19">
        <f>C12/100*AF12</f>
        <v>20911</v>
      </c>
      <c r="AH12" s="19">
        <v>100</v>
      </c>
      <c r="AI12" s="16"/>
    </row>
    <row r="13" spans="1:35" ht="15.75" x14ac:dyDescent="0.25">
      <c r="A13" s="17">
        <v>2</v>
      </c>
      <c r="B13" s="18" t="s">
        <v>41</v>
      </c>
      <c r="C13" s="19">
        <v>147805</v>
      </c>
      <c r="D13" s="19">
        <v>33</v>
      </c>
      <c r="E13" s="19">
        <f>C13/100*D13</f>
        <v>48775.65</v>
      </c>
      <c r="F13" s="19">
        <v>6</v>
      </c>
      <c r="G13" s="19">
        <f>C13/100*F13</f>
        <v>8868.2999999999993</v>
      </c>
      <c r="H13" s="19">
        <v>4</v>
      </c>
      <c r="I13" s="19">
        <f>C13/100*H13</f>
        <v>5912.2</v>
      </c>
      <c r="J13" s="19">
        <v>4</v>
      </c>
      <c r="K13" s="19">
        <f>C13/100*J13</f>
        <v>5912.2</v>
      </c>
      <c r="L13" s="19">
        <v>1</v>
      </c>
      <c r="M13" s="19">
        <f>C13/100*L13</f>
        <v>1478.05</v>
      </c>
      <c r="N13" s="19">
        <v>2</v>
      </c>
      <c r="O13" s="19">
        <f>C13/100*N13</f>
        <v>2956.1</v>
      </c>
      <c r="P13" s="19">
        <v>4</v>
      </c>
      <c r="Q13" s="19">
        <f>C13/100*P13</f>
        <v>5912.2</v>
      </c>
      <c r="R13" s="19">
        <v>3</v>
      </c>
      <c r="S13" s="19">
        <f>C13/100*R13</f>
        <v>4434.1499999999996</v>
      </c>
      <c r="T13" s="19">
        <v>11</v>
      </c>
      <c r="U13" s="19">
        <f>C13/100*T13</f>
        <v>16258.55</v>
      </c>
      <c r="V13" s="19">
        <v>3</v>
      </c>
      <c r="W13" s="19">
        <f>C13/100*V13</f>
        <v>4434.1499999999996</v>
      </c>
      <c r="X13" s="19">
        <v>4</v>
      </c>
      <c r="Y13" s="19">
        <f>C13/100*X13</f>
        <v>5912.2</v>
      </c>
      <c r="Z13" s="19">
        <v>4</v>
      </c>
      <c r="AA13" s="19">
        <f>C13/100*Z13</f>
        <v>5912.2</v>
      </c>
      <c r="AB13" s="19">
        <v>8</v>
      </c>
      <c r="AC13" s="19">
        <f>C13/100*AB13</f>
        <v>11824.4</v>
      </c>
      <c r="AD13" s="19">
        <v>1</v>
      </c>
      <c r="AE13" s="19">
        <f>C13/100*AD13</f>
        <v>1478.05</v>
      </c>
      <c r="AF13" s="19">
        <v>13</v>
      </c>
      <c r="AG13" s="19">
        <f>C13/100*AF13</f>
        <v>19214.649999999998</v>
      </c>
      <c r="AH13" s="19">
        <v>100</v>
      </c>
      <c r="AI13" s="16"/>
    </row>
    <row r="14" spans="1:35" ht="33.75" customHeight="1" x14ac:dyDescent="0.25">
      <c r="A14" s="34"/>
      <c r="B14" s="18" t="s">
        <v>42</v>
      </c>
      <c r="C14" s="19">
        <v>72220</v>
      </c>
      <c r="D14" s="19">
        <v>14</v>
      </c>
      <c r="E14" s="19">
        <f>C14/100*D14</f>
        <v>10110.800000000001</v>
      </c>
      <c r="F14" s="19">
        <v>5</v>
      </c>
      <c r="G14" s="19">
        <f>C14/100*F14</f>
        <v>3611</v>
      </c>
      <c r="H14" s="19">
        <v>18</v>
      </c>
      <c r="I14" s="19">
        <f>C14/100*H14</f>
        <v>12999.6</v>
      </c>
      <c r="J14" s="19">
        <v>11</v>
      </c>
      <c r="K14" s="19">
        <f>C14/100*J14</f>
        <v>7944.2000000000007</v>
      </c>
      <c r="L14" s="19">
        <v>0.5</v>
      </c>
      <c r="M14" s="19">
        <f>C14/100*L14</f>
        <v>361.1</v>
      </c>
      <c r="N14" s="19">
        <v>1</v>
      </c>
      <c r="O14" s="19">
        <f>C14/100*N14</f>
        <v>722.2</v>
      </c>
      <c r="P14" s="19">
        <v>3</v>
      </c>
      <c r="Q14" s="19">
        <f>C14/100*P14</f>
        <v>2166.6000000000004</v>
      </c>
      <c r="R14" s="19">
        <v>5</v>
      </c>
      <c r="S14" s="19">
        <f>C14/100*R14</f>
        <v>3611</v>
      </c>
      <c r="T14" s="19">
        <v>9</v>
      </c>
      <c r="U14" s="19">
        <f>C14/100*T14</f>
        <v>6499.8</v>
      </c>
      <c r="V14" s="19">
        <v>6.5</v>
      </c>
      <c r="W14" s="19">
        <f>C14/100*V14</f>
        <v>4694.3</v>
      </c>
      <c r="X14" s="19">
        <v>6.5</v>
      </c>
      <c r="Y14" s="19">
        <f>C14/100*X14</f>
        <v>4694.3</v>
      </c>
      <c r="Z14" s="19">
        <v>4</v>
      </c>
      <c r="AA14" s="19">
        <f>C14/100*Z14</f>
        <v>2888.8</v>
      </c>
      <c r="AB14" s="19">
        <v>10</v>
      </c>
      <c r="AC14" s="19">
        <f>C14/100*AB14</f>
        <v>7222</v>
      </c>
      <c r="AD14" s="19">
        <v>1</v>
      </c>
      <c r="AE14" s="19">
        <f>C14/100*AD14</f>
        <v>722.2</v>
      </c>
      <c r="AF14" s="19">
        <v>5.5</v>
      </c>
      <c r="AG14" s="19">
        <f>C14/100*AF14</f>
        <v>3972.1000000000004</v>
      </c>
      <c r="AH14" s="19">
        <v>100</v>
      </c>
      <c r="AI14" s="16"/>
    </row>
    <row r="15" spans="1:35" ht="33.75" customHeight="1" x14ac:dyDescent="0.25">
      <c r="A15" s="35"/>
      <c r="B15" s="18" t="s">
        <v>43</v>
      </c>
      <c r="C15" s="19">
        <f>C12+C13+C14</f>
        <v>410125</v>
      </c>
      <c r="D15" s="19"/>
      <c r="E15" s="19">
        <f>E12+E13+E14</f>
        <v>131124.44999999998</v>
      </c>
      <c r="F15" s="19"/>
      <c r="G15" s="19">
        <f>G12+G13+G14</f>
        <v>16281.3</v>
      </c>
      <c r="H15" s="19"/>
      <c r="I15" s="19">
        <f>I12+I13+I14</f>
        <v>30317.800000000003</v>
      </c>
      <c r="J15" s="19"/>
      <c r="K15" s="19">
        <f>K12+K13+K14</f>
        <v>23361.4</v>
      </c>
      <c r="L15" s="19"/>
      <c r="M15" s="19">
        <f>M12+M13+M14</f>
        <v>3740.15</v>
      </c>
      <c r="N15" s="19"/>
      <c r="O15" s="19">
        <f>O12+O13+O14</f>
        <v>5579.3</v>
      </c>
      <c r="P15" s="19"/>
      <c r="Q15" s="19">
        <f>Q12+Q13+Q14</f>
        <v>13781.800000000001</v>
      </c>
      <c r="R15" s="19"/>
      <c r="S15" s="19">
        <f>S12+S13+S14</f>
        <v>13748.15</v>
      </c>
      <c r="T15" s="19"/>
      <c r="U15" s="19">
        <f>U12+U13+U14</f>
        <v>45570.350000000006</v>
      </c>
      <c r="V15" s="19"/>
      <c r="W15" s="19">
        <f>W12+W13+W14</f>
        <v>14831.45</v>
      </c>
      <c r="X15" s="19"/>
      <c r="Y15" s="19">
        <f>Y12+Y13+Y14</f>
        <v>18210.5</v>
      </c>
      <c r="Z15" s="19"/>
      <c r="AA15" s="19">
        <f>AA12+AA13+AA14</f>
        <v>18306</v>
      </c>
      <c r="AB15" s="19"/>
      <c r="AC15" s="19">
        <f>AC12+AC13+AC14</f>
        <v>32353.4</v>
      </c>
      <c r="AD15" s="19"/>
      <c r="AE15" s="19">
        <f>AE12+AE13+AE14</f>
        <v>4101.25</v>
      </c>
      <c r="AF15" s="19"/>
      <c r="AG15" s="19">
        <f>AG12+AG13+AG14</f>
        <v>44097.749999999993</v>
      </c>
      <c r="AH15" s="19"/>
      <c r="AI15" s="16"/>
    </row>
    <row r="16" spans="1:35" ht="33.75" customHeight="1" x14ac:dyDescent="0.25">
      <c r="A16" s="35"/>
      <c r="B16" s="37" t="s">
        <v>44</v>
      </c>
      <c r="C16" s="18"/>
      <c r="D16" s="19">
        <f>E15*100/C15</f>
        <v>31.971825662907644</v>
      </c>
      <c r="E16" s="19"/>
      <c r="F16" s="19">
        <f>G15*100/C15</f>
        <v>3.9698384638829625</v>
      </c>
      <c r="G16" s="19"/>
      <c r="H16" s="19">
        <f>I15*100/C15</f>
        <v>7.3923316062176179</v>
      </c>
      <c r="I16" s="19"/>
      <c r="J16" s="19">
        <f>K15*100/C15</f>
        <v>5.6961658031088085</v>
      </c>
      <c r="K16" s="19"/>
      <c r="L16" s="19">
        <f>M15*100/C15</f>
        <v>0.91195367266077421</v>
      </c>
      <c r="M16" s="19"/>
      <c r="N16" s="19">
        <f>O15*100/C15</f>
        <v>1.3603901249619019</v>
      </c>
      <c r="O16" s="19"/>
      <c r="P16" s="19">
        <f>Q15*100/C15</f>
        <v>3.3603901249619019</v>
      </c>
      <c r="Q16" s="19"/>
      <c r="R16" s="19">
        <f>S15*100/C15</f>
        <v>3.3521853093569032</v>
      </c>
      <c r="S16" s="19"/>
      <c r="T16" s="19">
        <f>U15*100/C15</f>
        <v>11.111331911002745</v>
      </c>
      <c r="U16" s="19"/>
      <c r="V16" s="19">
        <f>W15*100/C15</f>
        <v>3.616324291374581</v>
      </c>
      <c r="W16" s="19"/>
      <c r="X16" s="19">
        <f>Y15*100/C15</f>
        <v>4.4402316366961294</v>
      </c>
      <c r="Y16" s="19"/>
      <c r="Z16" s="19">
        <f>AA15*100/C15</f>
        <v>4.4635172203596465</v>
      </c>
      <c r="AA16" s="19"/>
      <c r="AB16" s="19">
        <f>AC15*100/C15</f>
        <v>7.8886680889972567</v>
      </c>
      <c r="AC16" s="19"/>
      <c r="AD16" s="19">
        <f>AE15*100/C15</f>
        <v>1</v>
      </c>
      <c r="AE16" s="19"/>
      <c r="AF16" s="19">
        <f>AG15*100/C15</f>
        <v>10.752270649192317</v>
      </c>
      <c r="AG16" s="19"/>
      <c r="AH16" s="19"/>
      <c r="AI16" s="16"/>
    </row>
    <row r="17" spans="1:35" ht="33.75" customHeight="1" x14ac:dyDescent="0.25">
      <c r="A17" s="36"/>
      <c r="B17" s="38"/>
      <c r="C17" s="18"/>
      <c r="D17" s="19">
        <v>32</v>
      </c>
      <c r="E17" s="19"/>
      <c r="F17" s="19">
        <v>4</v>
      </c>
      <c r="G17" s="19"/>
      <c r="H17" s="19">
        <v>7</v>
      </c>
      <c r="I17" s="19"/>
      <c r="J17" s="19">
        <v>6</v>
      </c>
      <c r="K17" s="19"/>
      <c r="L17" s="19">
        <v>1</v>
      </c>
      <c r="M17" s="19"/>
      <c r="N17" s="19">
        <v>1.4</v>
      </c>
      <c r="O17" s="19"/>
      <c r="P17" s="19">
        <v>3</v>
      </c>
      <c r="Q17" s="19"/>
      <c r="R17" s="19">
        <v>3</v>
      </c>
      <c r="S17" s="19"/>
      <c r="T17" s="19">
        <v>11</v>
      </c>
      <c r="U17" s="19"/>
      <c r="V17" s="19">
        <v>3.6</v>
      </c>
      <c r="W17" s="19"/>
      <c r="X17" s="19">
        <v>4</v>
      </c>
      <c r="Y17" s="19"/>
      <c r="Z17" s="19">
        <v>4</v>
      </c>
      <c r="AA17" s="19"/>
      <c r="AB17" s="19">
        <v>8</v>
      </c>
      <c r="AC17" s="19"/>
      <c r="AD17" s="19">
        <v>1</v>
      </c>
      <c r="AE17" s="19"/>
      <c r="AF17" s="19">
        <v>11</v>
      </c>
      <c r="AG17" s="19"/>
      <c r="AH17" s="19">
        <v>100</v>
      </c>
      <c r="AI17" s="16"/>
    </row>
    <row r="18" spans="1:35" ht="41.25" customHeight="1" x14ac:dyDescent="0.25">
      <c r="A18" s="19">
        <v>3</v>
      </c>
      <c r="B18" s="18" t="s">
        <v>45</v>
      </c>
      <c r="C18" s="18"/>
      <c r="D18" s="19">
        <v>10</v>
      </c>
      <c r="E18" s="19"/>
      <c r="F18" s="19">
        <v>8</v>
      </c>
      <c r="G18" s="19"/>
      <c r="H18" s="19">
        <v>22</v>
      </c>
      <c r="I18" s="19"/>
      <c r="J18" s="19">
        <v>12</v>
      </c>
      <c r="K18" s="19"/>
      <c r="L18" s="19">
        <v>0</v>
      </c>
      <c r="M18" s="19"/>
      <c r="N18" s="19">
        <v>0</v>
      </c>
      <c r="O18" s="19"/>
      <c r="P18" s="19">
        <v>0</v>
      </c>
      <c r="Q18" s="19"/>
      <c r="R18" s="19">
        <v>7</v>
      </c>
      <c r="S18" s="19"/>
      <c r="T18" s="19">
        <v>13</v>
      </c>
      <c r="U18" s="19"/>
      <c r="V18" s="19">
        <v>5</v>
      </c>
      <c r="W18" s="19"/>
      <c r="X18" s="19">
        <v>8</v>
      </c>
      <c r="Y18" s="19"/>
      <c r="Z18" s="19">
        <v>6</v>
      </c>
      <c r="AA18" s="19"/>
      <c r="AB18" s="19">
        <v>10</v>
      </c>
      <c r="AC18" s="19"/>
      <c r="AD18" s="19">
        <v>0</v>
      </c>
      <c r="AE18" s="19"/>
      <c r="AF18" s="19">
        <v>0</v>
      </c>
      <c r="AG18" s="19"/>
      <c r="AH18" s="19">
        <v>100</v>
      </c>
      <c r="AI18" s="16"/>
    </row>
    <row r="19" spans="1:35" ht="16.5" customHeight="1" x14ac:dyDescent="0.25">
      <c r="A19" s="19">
        <v>4</v>
      </c>
      <c r="B19" s="18" t="s">
        <v>46</v>
      </c>
      <c r="C19" s="18"/>
      <c r="D19" s="19">
        <v>15</v>
      </c>
      <c r="E19" s="19"/>
      <c r="F19" s="19">
        <v>0</v>
      </c>
      <c r="G19" s="19"/>
      <c r="H19" s="19">
        <v>40</v>
      </c>
      <c r="I19" s="19"/>
      <c r="J19" s="19">
        <v>15</v>
      </c>
      <c r="K19" s="19"/>
      <c r="L19" s="19">
        <v>0</v>
      </c>
      <c r="M19" s="19"/>
      <c r="N19" s="19">
        <v>1</v>
      </c>
      <c r="O19" s="19"/>
      <c r="P19" s="19">
        <v>0</v>
      </c>
      <c r="Q19" s="19"/>
      <c r="R19" s="19">
        <v>0</v>
      </c>
      <c r="S19" s="19"/>
      <c r="T19" s="19">
        <v>2</v>
      </c>
      <c r="U19" s="19"/>
      <c r="V19" s="19">
        <v>5</v>
      </c>
      <c r="W19" s="19"/>
      <c r="X19" s="19">
        <v>7</v>
      </c>
      <c r="Y19" s="19"/>
      <c r="Z19" s="19">
        <v>0</v>
      </c>
      <c r="AA19" s="19"/>
      <c r="AB19" s="19">
        <v>12</v>
      </c>
      <c r="AC19" s="19"/>
      <c r="AD19" s="19">
        <v>0</v>
      </c>
      <c r="AE19" s="19"/>
      <c r="AF19" s="19">
        <v>4</v>
      </c>
      <c r="AG19" s="19"/>
      <c r="AH19" s="19">
        <v>100</v>
      </c>
      <c r="AI19" s="16"/>
    </row>
    <row r="20" spans="1:35" ht="15.75" x14ac:dyDescent="0.25">
      <c r="A20" s="19">
        <v>5</v>
      </c>
      <c r="B20" s="18" t="s">
        <v>47</v>
      </c>
      <c r="C20" s="18"/>
      <c r="D20" s="19">
        <v>11</v>
      </c>
      <c r="E20" s="19"/>
      <c r="F20" s="19">
        <v>2</v>
      </c>
      <c r="G20" s="19"/>
      <c r="H20" s="19">
        <v>40</v>
      </c>
      <c r="I20" s="19"/>
      <c r="J20" s="19">
        <v>21</v>
      </c>
      <c r="K20" s="19"/>
      <c r="L20" s="19">
        <v>0</v>
      </c>
      <c r="M20" s="19"/>
      <c r="N20" s="19">
        <v>0</v>
      </c>
      <c r="O20" s="19"/>
      <c r="P20" s="19">
        <v>0</v>
      </c>
      <c r="Q20" s="19"/>
      <c r="R20" s="19">
        <v>1</v>
      </c>
      <c r="S20" s="19"/>
      <c r="T20" s="19">
        <v>0</v>
      </c>
      <c r="U20" s="19"/>
      <c r="V20" s="19">
        <v>6</v>
      </c>
      <c r="W20" s="19"/>
      <c r="X20" s="19">
        <v>11</v>
      </c>
      <c r="Y20" s="19"/>
      <c r="Z20" s="19">
        <v>1</v>
      </c>
      <c r="AA20" s="19"/>
      <c r="AB20" s="19">
        <v>7</v>
      </c>
      <c r="AC20" s="19"/>
      <c r="AD20" s="19">
        <v>0</v>
      </c>
      <c r="AE20" s="19"/>
      <c r="AF20" s="19">
        <v>1</v>
      </c>
      <c r="AG20" s="19"/>
      <c r="AH20" s="19">
        <v>100</v>
      </c>
      <c r="AI20" s="16"/>
    </row>
    <row r="21" spans="1:35" ht="31.5" x14ac:dyDescent="0.25">
      <c r="A21" s="19">
        <v>6</v>
      </c>
      <c r="B21" s="18" t="s">
        <v>48</v>
      </c>
      <c r="C21" s="18"/>
      <c r="D21" s="19">
        <v>20</v>
      </c>
      <c r="E21" s="19"/>
      <c r="F21" s="19">
        <v>2</v>
      </c>
      <c r="G21" s="19"/>
      <c r="H21" s="19">
        <v>40</v>
      </c>
      <c r="I21" s="19"/>
      <c r="J21" s="19">
        <v>11</v>
      </c>
      <c r="K21" s="19"/>
      <c r="L21" s="19">
        <v>0</v>
      </c>
      <c r="M21" s="19"/>
      <c r="N21" s="19">
        <v>1</v>
      </c>
      <c r="O21" s="19"/>
      <c r="P21" s="19">
        <v>0</v>
      </c>
      <c r="Q21" s="19"/>
      <c r="R21" s="19">
        <v>1</v>
      </c>
      <c r="S21" s="19"/>
      <c r="T21" s="19">
        <v>3</v>
      </c>
      <c r="U21" s="19"/>
      <c r="V21" s="19">
        <v>5</v>
      </c>
      <c r="W21" s="19"/>
      <c r="X21" s="19">
        <v>6</v>
      </c>
      <c r="Y21" s="19"/>
      <c r="Z21" s="19">
        <v>4</v>
      </c>
      <c r="AA21" s="19"/>
      <c r="AB21" s="19">
        <v>7</v>
      </c>
      <c r="AC21" s="19"/>
      <c r="AD21" s="19">
        <v>0</v>
      </c>
      <c r="AE21" s="19"/>
      <c r="AF21" s="19">
        <v>1</v>
      </c>
      <c r="AG21" s="19"/>
      <c r="AH21" s="19">
        <v>100</v>
      </c>
      <c r="AI21" s="16"/>
    </row>
    <row r="22" spans="1:35" ht="15.75" x14ac:dyDescent="0.25">
      <c r="A22" s="19">
        <v>7</v>
      </c>
      <c r="B22" s="18" t="s">
        <v>49</v>
      </c>
      <c r="C22" s="18"/>
      <c r="D22" s="19">
        <v>27</v>
      </c>
      <c r="E22" s="19"/>
      <c r="F22" s="19">
        <v>0</v>
      </c>
      <c r="G22" s="19"/>
      <c r="H22" s="19">
        <v>17</v>
      </c>
      <c r="I22" s="19"/>
      <c r="J22" s="19">
        <v>16</v>
      </c>
      <c r="K22" s="19"/>
      <c r="L22" s="19">
        <v>0</v>
      </c>
      <c r="M22" s="19"/>
      <c r="N22" s="19">
        <v>2</v>
      </c>
      <c r="O22" s="19"/>
      <c r="P22" s="19">
        <v>2</v>
      </c>
      <c r="Q22" s="19"/>
      <c r="R22" s="19">
        <v>1</v>
      </c>
      <c r="S22" s="19"/>
      <c r="T22" s="19">
        <v>10</v>
      </c>
      <c r="U22" s="19"/>
      <c r="V22" s="19">
        <v>3</v>
      </c>
      <c r="W22" s="19"/>
      <c r="X22" s="19">
        <v>8</v>
      </c>
      <c r="Y22" s="19"/>
      <c r="Z22" s="19">
        <v>4</v>
      </c>
      <c r="AA22" s="19"/>
      <c r="AB22" s="19">
        <v>5</v>
      </c>
      <c r="AC22" s="19"/>
      <c r="AD22" s="19">
        <v>0</v>
      </c>
      <c r="AE22" s="19"/>
      <c r="AF22" s="19">
        <v>4</v>
      </c>
      <c r="AG22" s="19"/>
      <c r="AH22" s="19">
        <v>100</v>
      </c>
      <c r="AI22" s="16"/>
    </row>
    <row r="23" spans="1:35" ht="15.75" x14ac:dyDescent="0.25">
      <c r="A23" s="19">
        <v>8</v>
      </c>
      <c r="B23" s="18" t="s">
        <v>50</v>
      </c>
      <c r="C23" s="18"/>
      <c r="D23" s="19">
        <v>9</v>
      </c>
      <c r="E23" s="19"/>
      <c r="F23" s="19">
        <v>1</v>
      </c>
      <c r="G23" s="19"/>
      <c r="H23" s="19">
        <v>23</v>
      </c>
      <c r="I23" s="19"/>
      <c r="J23" s="19">
        <v>21</v>
      </c>
      <c r="K23" s="19"/>
      <c r="L23" s="19">
        <v>1</v>
      </c>
      <c r="M23" s="19"/>
      <c r="N23" s="19">
        <v>3</v>
      </c>
      <c r="O23" s="19"/>
      <c r="P23" s="19">
        <v>1</v>
      </c>
      <c r="Q23" s="19"/>
      <c r="R23" s="19">
        <v>6</v>
      </c>
      <c r="S23" s="19"/>
      <c r="T23" s="19">
        <v>3</v>
      </c>
      <c r="U23" s="19"/>
      <c r="V23" s="19">
        <v>6</v>
      </c>
      <c r="W23" s="19"/>
      <c r="X23" s="19">
        <v>11</v>
      </c>
      <c r="Y23" s="19"/>
      <c r="Z23" s="19">
        <v>9</v>
      </c>
      <c r="AA23" s="19"/>
      <c r="AB23" s="19">
        <v>4</v>
      </c>
      <c r="AC23" s="19"/>
      <c r="AD23" s="19">
        <v>1</v>
      </c>
      <c r="AE23" s="19"/>
      <c r="AF23" s="19">
        <v>2</v>
      </c>
      <c r="AG23" s="19"/>
      <c r="AH23" s="19">
        <v>100</v>
      </c>
      <c r="AI23" s="16"/>
    </row>
    <row r="24" spans="1:35" ht="15.75" x14ac:dyDescent="0.25">
      <c r="A24" s="19">
        <v>9</v>
      </c>
      <c r="B24" s="18" t="s">
        <v>51</v>
      </c>
      <c r="C24" s="18"/>
      <c r="D24" s="19">
        <v>15</v>
      </c>
      <c r="E24" s="19"/>
      <c r="F24" s="19">
        <v>11</v>
      </c>
      <c r="G24" s="19"/>
      <c r="H24" s="19">
        <v>16</v>
      </c>
      <c r="I24" s="19"/>
      <c r="J24" s="19">
        <v>25</v>
      </c>
      <c r="K24" s="19"/>
      <c r="L24" s="19">
        <v>0</v>
      </c>
      <c r="M24" s="19"/>
      <c r="N24" s="19">
        <v>0</v>
      </c>
      <c r="O24" s="19"/>
      <c r="P24" s="19">
        <v>0</v>
      </c>
      <c r="Q24" s="19"/>
      <c r="R24" s="19">
        <v>3</v>
      </c>
      <c r="S24" s="19"/>
      <c r="T24" s="19">
        <v>7</v>
      </c>
      <c r="U24" s="19"/>
      <c r="V24" s="19">
        <v>2</v>
      </c>
      <c r="W24" s="19"/>
      <c r="X24" s="19">
        <v>12</v>
      </c>
      <c r="Y24" s="19"/>
      <c r="Z24" s="19">
        <v>0</v>
      </c>
      <c r="AA24" s="19"/>
      <c r="AB24" s="19">
        <v>4</v>
      </c>
      <c r="AC24" s="19"/>
      <c r="AD24" s="19">
        <v>0</v>
      </c>
      <c r="AE24" s="19"/>
      <c r="AF24" s="19">
        <v>6</v>
      </c>
      <c r="AG24" s="19"/>
      <c r="AH24" s="19">
        <v>100</v>
      </c>
      <c r="AI24" s="16"/>
    </row>
    <row r="25" spans="1:35" ht="15.75" x14ac:dyDescent="0.25">
      <c r="A25" s="19">
        <v>10</v>
      </c>
      <c r="B25" s="18" t="s">
        <v>52</v>
      </c>
      <c r="C25" s="18"/>
      <c r="D25" s="19">
        <v>14</v>
      </c>
      <c r="E25" s="19"/>
      <c r="F25" s="19">
        <v>2</v>
      </c>
      <c r="G25" s="19"/>
      <c r="H25" s="19">
        <v>18</v>
      </c>
      <c r="I25" s="19"/>
      <c r="J25" s="19">
        <v>15</v>
      </c>
      <c r="K25" s="19"/>
      <c r="L25" s="19">
        <v>0</v>
      </c>
      <c r="M25" s="19"/>
      <c r="N25" s="19">
        <v>0</v>
      </c>
      <c r="O25" s="19"/>
      <c r="P25" s="19">
        <v>3</v>
      </c>
      <c r="Q25" s="19"/>
      <c r="R25" s="19">
        <v>3</v>
      </c>
      <c r="S25" s="19"/>
      <c r="T25" s="19">
        <v>4</v>
      </c>
      <c r="U25" s="19"/>
      <c r="V25" s="19">
        <v>4</v>
      </c>
      <c r="W25" s="19"/>
      <c r="X25" s="19">
        <v>15</v>
      </c>
      <c r="Y25" s="19"/>
      <c r="Z25" s="19">
        <v>6</v>
      </c>
      <c r="AA25" s="19"/>
      <c r="AB25" s="19">
        <v>8</v>
      </c>
      <c r="AC25" s="19"/>
      <c r="AD25" s="19">
        <v>4</v>
      </c>
      <c r="AE25" s="19"/>
      <c r="AF25" s="19">
        <v>4</v>
      </c>
      <c r="AG25" s="19"/>
      <c r="AH25" s="19">
        <v>100</v>
      </c>
      <c r="AI25" s="16"/>
    </row>
    <row r="26" spans="1:35" ht="15.75" x14ac:dyDescent="0.25">
      <c r="A26" s="19">
        <v>11</v>
      </c>
      <c r="B26" s="18" t="s">
        <v>53</v>
      </c>
      <c r="C26" s="18"/>
      <c r="D26" s="19">
        <v>17</v>
      </c>
      <c r="E26" s="19"/>
      <c r="F26" s="19">
        <v>0</v>
      </c>
      <c r="G26" s="19"/>
      <c r="H26" s="19">
        <v>27</v>
      </c>
      <c r="I26" s="19"/>
      <c r="J26" s="19">
        <v>19</v>
      </c>
      <c r="K26" s="19"/>
      <c r="L26" s="19">
        <v>0</v>
      </c>
      <c r="M26" s="19"/>
      <c r="N26" s="19">
        <v>0</v>
      </c>
      <c r="O26" s="19"/>
      <c r="P26" s="19">
        <v>0</v>
      </c>
      <c r="Q26" s="19"/>
      <c r="R26" s="19">
        <v>0</v>
      </c>
      <c r="S26" s="19"/>
      <c r="T26" s="19">
        <v>20</v>
      </c>
      <c r="U26" s="19"/>
      <c r="V26" s="19">
        <v>10</v>
      </c>
      <c r="W26" s="19"/>
      <c r="X26" s="19">
        <v>0</v>
      </c>
      <c r="Y26" s="19"/>
      <c r="Z26" s="19">
        <v>9</v>
      </c>
      <c r="AA26" s="19"/>
      <c r="AB26" s="19">
        <v>0</v>
      </c>
      <c r="AC26" s="19"/>
      <c r="AD26" s="19">
        <v>0</v>
      </c>
      <c r="AE26" s="19"/>
      <c r="AF26" s="19">
        <v>0</v>
      </c>
      <c r="AG26" s="19"/>
      <c r="AH26" s="19">
        <v>100</v>
      </c>
      <c r="AI26" s="16"/>
    </row>
    <row r="27" spans="1:35" ht="15.75" x14ac:dyDescent="0.25">
      <c r="A27" s="19">
        <v>12</v>
      </c>
      <c r="B27" s="18" t="s">
        <v>54</v>
      </c>
      <c r="C27" s="18"/>
      <c r="D27" s="19">
        <v>39</v>
      </c>
      <c r="E27" s="19"/>
      <c r="F27" s="19">
        <v>2</v>
      </c>
      <c r="G27" s="19"/>
      <c r="H27" s="19">
        <v>16</v>
      </c>
      <c r="I27" s="19"/>
      <c r="J27" s="19">
        <v>13</v>
      </c>
      <c r="K27" s="19"/>
      <c r="L27" s="19">
        <v>0</v>
      </c>
      <c r="M27" s="19"/>
      <c r="N27" s="19">
        <v>2</v>
      </c>
      <c r="O27" s="19"/>
      <c r="P27" s="19">
        <v>3</v>
      </c>
      <c r="Q27" s="19"/>
      <c r="R27" s="19">
        <v>4</v>
      </c>
      <c r="S27" s="19"/>
      <c r="T27" s="19">
        <v>5</v>
      </c>
      <c r="U27" s="19"/>
      <c r="V27" s="19">
        <v>3</v>
      </c>
      <c r="W27" s="19"/>
      <c r="X27" s="19">
        <v>7</v>
      </c>
      <c r="Y27" s="19"/>
      <c r="Z27" s="19">
        <v>2</v>
      </c>
      <c r="AA27" s="19"/>
      <c r="AB27" s="19">
        <v>2</v>
      </c>
      <c r="AC27" s="19"/>
      <c r="AD27" s="19">
        <v>1</v>
      </c>
      <c r="AE27" s="19"/>
      <c r="AF27" s="19">
        <v>2</v>
      </c>
      <c r="AG27" s="19"/>
      <c r="AH27" s="19">
        <v>100</v>
      </c>
      <c r="AI27" s="16"/>
    </row>
    <row r="28" spans="1:35" ht="15.75" x14ac:dyDescent="0.25">
      <c r="A28" s="19">
        <v>13</v>
      </c>
      <c r="B28" s="18" t="s">
        <v>55</v>
      </c>
      <c r="C28" s="18"/>
      <c r="D28" s="19">
        <v>7</v>
      </c>
      <c r="E28" s="19"/>
      <c r="F28" s="19">
        <v>3</v>
      </c>
      <c r="G28" s="19"/>
      <c r="H28" s="19">
        <v>19</v>
      </c>
      <c r="I28" s="19"/>
      <c r="J28" s="19">
        <v>24</v>
      </c>
      <c r="K28" s="19"/>
      <c r="L28" s="19">
        <v>1</v>
      </c>
      <c r="M28" s="19"/>
      <c r="N28" s="19">
        <v>0</v>
      </c>
      <c r="O28" s="19"/>
      <c r="P28" s="19">
        <v>2</v>
      </c>
      <c r="Q28" s="19"/>
      <c r="R28" s="19">
        <v>2</v>
      </c>
      <c r="S28" s="19"/>
      <c r="T28" s="19">
        <v>10</v>
      </c>
      <c r="U28" s="19"/>
      <c r="V28" s="19">
        <v>9</v>
      </c>
      <c r="W28" s="19"/>
      <c r="X28" s="19">
        <v>7</v>
      </c>
      <c r="Y28" s="19"/>
      <c r="Z28" s="19">
        <v>4</v>
      </c>
      <c r="AA28" s="19"/>
      <c r="AB28" s="19">
        <v>6</v>
      </c>
      <c r="AC28" s="19"/>
      <c r="AD28" s="19">
        <v>0</v>
      </c>
      <c r="AE28" s="19"/>
      <c r="AF28" s="19">
        <v>6</v>
      </c>
      <c r="AG28" s="19"/>
      <c r="AH28" s="19">
        <v>100</v>
      </c>
      <c r="AI28" s="16"/>
    </row>
    <row r="29" spans="1:35" ht="15.75" x14ac:dyDescent="0.25">
      <c r="A29" s="19">
        <v>14</v>
      </c>
      <c r="B29" s="18" t="s">
        <v>56</v>
      </c>
      <c r="C29" s="18"/>
      <c r="D29" s="19">
        <v>13</v>
      </c>
      <c r="E29" s="19"/>
      <c r="F29" s="19">
        <v>3</v>
      </c>
      <c r="G29" s="19"/>
      <c r="H29" s="19">
        <v>21</v>
      </c>
      <c r="I29" s="19"/>
      <c r="J29" s="19">
        <v>19</v>
      </c>
      <c r="K29" s="19"/>
      <c r="L29" s="19">
        <v>0</v>
      </c>
      <c r="M29" s="19"/>
      <c r="N29" s="19">
        <v>1</v>
      </c>
      <c r="O29" s="19"/>
      <c r="P29" s="19">
        <v>7</v>
      </c>
      <c r="Q29" s="19"/>
      <c r="R29" s="19">
        <v>4</v>
      </c>
      <c r="S29" s="19"/>
      <c r="T29" s="19">
        <v>7</v>
      </c>
      <c r="U29" s="19"/>
      <c r="V29" s="19">
        <v>4</v>
      </c>
      <c r="W29" s="19"/>
      <c r="X29" s="19">
        <v>8</v>
      </c>
      <c r="Y29" s="19"/>
      <c r="Z29" s="19">
        <v>2</v>
      </c>
      <c r="AA29" s="19"/>
      <c r="AB29" s="19">
        <v>6</v>
      </c>
      <c r="AC29" s="19"/>
      <c r="AD29" s="19">
        <v>1</v>
      </c>
      <c r="AE29" s="19"/>
      <c r="AF29" s="19">
        <v>5</v>
      </c>
      <c r="AG29" s="19"/>
      <c r="AH29" s="19">
        <v>100</v>
      </c>
      <c r="AI29" s="16"/>
    </row>
    <row r="30" spans="1:35" ht="15.75" x14ac:dyDescent="0.25">
      <c r="A30" s="19">
        <v>15</v>
      </c>
      <c r="B30" s="18" t="s">
        <v>57</v>
      </c>
      <c r="C30" s="18"/>
      <c r="D30" s="19">
        <v>33</v>
      </c>
      <c r="E30" s="19"/>
      <c r="F30" s="19">
        <v>2</v>
      </c>
      <c r="G30" s="19"/>
      <c r="H30" s="19">
        <v>15</v>
      </c>
      <c r="I30" s="19"/>
      <c r="J30" s="19">
        <v>14</v>
      </c>
      <c r="K30" s="19"/>
      <c r="L30" s="19">
        <v>0</v>
      </c>
      <c r="M30" s="19"/>
      <c r="N30" s="19">
        <v>1</v>
      </c>
      <c r="O30" s="19"/>
      <c r="P30" s="19">
        <v>3</v>
      </c>
      <c r="Q30" s="19"/>
      <c r="R30" s="19">
        <v>2</v>
      </c>
      <c r="S30" s="19"/>
      <c r="T30" s="19">
        <v>8</v>
      </c>
      <c r="U30" s="19"/>
      <c r="V30" s="19">
        <v>4</v>
      </c>
      <c r="W30" s="19"/>
      <c r="X30" s="19">
        <v>7</v>
      </c>
      <c r="Y30" s="19"/>
      <c r="Z30" s="19">
        <v>4</v>
      </c>
      <c r="AA30" s="19"/>
      <c r="AB30" s="19">
        <v>5</v>
      </c>
      <c r="AC30" s="19"/>
      <c r="AD30" s="19">
        <v>0</v>
      </c>
      <c r="AE30" s="19"/>
      <c r="AF30" s="19">
        <v>2</v>
      </c>
      <c r="AG30" s="19"/>
      <c r="AH30" s="19">
        <v>100</v>
      </c>
      <c r="AI30" s="16"/>
    </row>
    <row r="31" spans="1:35" ht="31.5" x14ac:dyDescent="0.25">
      <c r="A31" s="19">
        <v>16</v>
      </c>
      <c r="B31" s="18" t="s">
        <v>58</v>
      </c>
      <c r="C31" s="18"/>
      <c r="D31" s="19">
        <v>14</v>
      </c>
      <c r="E31" s="19"/>
      <c r="F31" s="19">
        <v>0</v>
      </c>
      <c r="G31" s="19"/>
      <c r="H31" s="19">
        <v>33</v>
      </c>
      <c r="I31" s="19"/>
      <c r="J31" s="19">
        <v>20</v>
      </c>
      <c r="K31" s="19"/>
      <c r="L31" s="19">
        <v>0</v>
      </c>
      <c r="M31" s="19"/>
      <c r="N31" s="19">
        <v>0</v>
      </c>
      <c r="O31" s="19"/>
      <c r="P31" s="19">
        <v>0</v>
      </c>
      <c r="Q31" s="19"/>
      <c r="R31" s="19">
        <v>0</v>
      </c>
      <c r="S31" s="19"/>
      <c r="T31" s="19">
        <v>0</v>
      </c>
      <c r="U31" s="19"/>
      <c r="V31" s="19">
        <v>6</v>
      </c>
      <c r="W31" s="19"/>
      <c r="X31" s="19">
        <v>14</v>
      </c>
      <c r="Y31" s="19"/>
      <c r="Z31" s="19">
        <v>4</v>
      </c>
      <c r="AA31" s="19"/>
      <c r="AB31" s="19">
        <v>7</v>
      </c>
      <c r="AC31" s="19"/>
      <c r="AD31" s="19">
        <v>0</v>
      </c>
      <c r="AE31" s="19"/>
      <c r="AF31" s="19">
        <v>1</v>
      </c>
      <c r="AG31" s="19"/>
      <c r="AH31" s="19">
        <v>100</v>
      </c>
      <c r="AI31" s="16"/>
    </row>
    <row r="32" spans="1:35" ht="15.75" x14ac:dyDescent="0.25">
      <c r="A32" s="19">
        <v>17</v>
      </c>
      <c r="B32" s="18" t="s">
        <v>59</v>
      </c>
      <c r="C32" s="18"/>
      <c r="D32" s="19">
        <v>8</v>
      </c>
      <c r="E32" s="19"/>
      <c r="F32" s="19">
        <v>0</v>
      </c>
      <c r="G32" s="19"/>
      <c r="H32" s="19">
        <v>18</v>
      </c>
      <c r="I32" s="19"/>
      <c r="J32" s="19">
        <v>19</v>
      </c>
      <c r="K32" s="19"/>
      <c r="L32" s="19">
        <v>0</v>
      </c>
      <c r="M32" s="19"/>
      <c r="N32" s="19">
        <v>0</v>
      </c>
      <c r="O32" s="19"/>
      <c r="P32" s="19">
        <v>4</v>
      </c>
      <c r="Q32" s="19"/>
      <c r="R32" s="19">
        <v>2</v>
      </c>
      <c r="S32" s="19"/>
      <c r="T32" s="19">
        <v>9</v>
      </c>
      <c r="U32" s="19"/>
      <c r="V32" s="19">
        <v>9</v>
      </c>
      <c r="W32" s="19"/>
      <c r="X32" s="19">
        <v>10</v>
      </c>
      <c r="Y32" s="19"/>
      <c r="Z32" s="19">
        <v>4</v>
      </c>
      <c r="AA32" s="19"/>
      <c r="AB32" s="19">
        <v>10</v>
      </c>
      <c r="AC32" s="19"/>
      <c r="AD32" s="19">
        <v>3</v>
      </c>
      <c r="AE32" s="19"/>
      <c r="AF32" s="19">
        <v>5</v>
      </c>
      <c r="AG32" s="19"/>
      <c r="AH32" s="19">
        <v>100</v>
      </c>
      <c r="AI32" s="16"/>
    </row>
    <row r="33" spans="1:35" ht="55.5" customHeight="1" x14ac:dyDescent="0.25">
      <c r="A33" s="19">
        <v>18</v>
      </c>
      <c r="B33" s="18" t="s">
        <v>60</v>
      </c>
      <c r="C33" s="18"/>
      <c r="D33" s="19">
        <v>9</v>
      </c>
      <c r="E33" s="19"/>
      <c r="F33" s="19">
        <v>1</v>
      </c>
      <c r="G33" s="19"/>
      <c r="H33" s="19">
        <v>8</v>
      </c>
      <c r="I33" s="19"/>
      <c r="J33" s="19">
        <v>16</v>
      </c>
      <c r="K33" s="19"/>
      <c r="L33" s="19">
        <v>2</v>
      </c>
      <c r="M33" s="19"/>
      <c r="N33" s="19">
        <v>10</v>
      </c>
      <c r="O33" s="19"/>
      <c r="P33" s="19">
        <v>3</v>
      </c>
      <c r="Q33" s="19"/>
      <c r="R33" s="19">
        <v>18</v>
      </c>
      <c r="S33" s="19"/>
      <c r="T33" s="19">
        <v>5</v>
      </c>
      <c r="U33" s="19"/>
      <c r="V33" s="19">
        <v>6</v>
      </c>
      <c r="W33" s="19"/>
      <c r="X33" s="19">
        <v>3</v>
      </c>
      <c r="Y33" s="19"/>
      <c r="Z33" s="19">
        <v>2</v>
      </c>
      <c r="AA33" s="19"/>
      <c r="AB33" s="19">
        <v>5</v>
      </c>
      <c r="AC33" s="19"/>
      <c r="AD33" s="19">
        <v>5</v>
      </c>
      <c r="AE33" s="19"/>
      <c r="AF33" s="19">
        <v>8</v>
      </c>
      <c r="AG33" s="19"/>
      <c r="AH33" s="19">
        <v>100</v>
      </c>
      <c r="AI33" s="16"/>
    </row>
    <row r="34" spans="1:35" ht="15.75" x14ac:dyDescent="0.25">
      <c r="A34" s="19">
        <v>19</v>
      </c>
      <c r="B34" s="18" t="s">
        <v>61</v>
      </c>
      <c r="C34" s="18"/>
      <c r="D34" s="19">
        <v>5</v>
      </c>
      <c r="E34" s="19"/>
      <c r="F34" s="19">
        <v>2</v>
      </c>
      <c r="G34" s="19"/>
      <c r="H34" s="19">
        <v>32</v>
      </c>
      <c r="I34" s="19"/>
      <c r="J34" s="19">
        <v>9</v>
      </c>
      <c r="K34" s="19"/>
      <c r="L34" s="19">
        <v>1</v>
      </c>
      <c r="M34" s="19"/>
      <c r="N34" s="19">
        <v>1</v>
      </c>
      <c r="O34" s="19"/>
      <c r="P34" s="19">
        <v>7</v>
      </c>
      <c r="Q34" s="19"/>
      <c r="R34" s="19">
        <v>4</v>
      </c>
      <c r="S34" s="19"/>
      <c r="T34" s="19">
        <v>13</v>
      </c>
      <c r="U34" s="19"/>
      <c r="V34" s="19">
        <v>3</v>
      </c>
      <c r="W34" s="19"/>
      <c r="X34" s="19">
        <v>6</v>
      </c>
      <c r="Y34" s="19"/>
      <c r="Z34" s="19">
        <v>2</v>
      </c>
      <c r="AA34" s="19"/>
      <c r="AB34" s="19">
        <v>12</v>
      </c>
      <c r="AC34" s="19"/>
      <c r="AD34" s="19">
        <v>2</v>
      </c>
      <c r="AE34" s="19"/>
      <c r="AF34" s="19">
        <v>1</v>
      </c>
      <c r="AG34" s="19"/>
      <c r="AH34" s="19">
        <v>100</v>
      </c>
      <c r="AI34" s="16"/>
    </row>
    <row r="35" spans="1:35" ht="15.75" x14ac:dyDescent="0.25">
      <c r="A35" s="19">
        <v>20</v>
      </c>
      <c r="B35" s="18" t="s">
        <v>62</v>
      </c>
      <c r="C35" s="18"/>
      <c r="D35" s="19">
        <v>8</v>
      </c>
      <c r="E35" s="19"/>
      <c r="F35" s="19">
        <v>0</v>
      </c>
      <c r="G35" s="19"/>
      <c r="H35" s="19">
        <v>21</v>
      </c>
      <c r="I35" s="19"/>
      <c r="J35" s="19">
        <v>7</v>
      </c>
      <c r="K35" s="19"/>
      <c r="L35" s="19">
        <v>0</v>
      </c>
      <c r="M35" s="19"/>
      <c r="N35" s="19">
        <v>4</v>
      </c>
      <c r="O35" s="19"/>
      <c r="P35" s="19">
        <v>5</v>
      </c>
      <c r="Q35" s="19"/>
      <c r="R35" s="19">
        <v>6</v>
      </c>
      <c r="S35" s="19"/>
      <c r="T35" s="19">
        <v>8</v>
      </c>
      <c r="U35" s="19"/>
      <c r="V35" s="19">
        <v>9</v>
      </c>
      <c r="W35" s="19"/>
      <c r="X35" s="19">
        <v>4</v>
      </c>
      <c r="Y35" s="19"/>
      <c r="Z35" s="19">
        <v>4</v>
      </c>
      <c r="AA35" s="19"/>
      <c r="AB35" s="19">
        <v>22</v>
      </c>
      <c r="AC35" s="19"/>
      <c r="AD35" s="19">
        <v>2</v>
      </c>
      <c r="AE35" s="19"/>
      <c r="AF35" s="19">
        <v>3</v>
      </c>
      <c r="AG35" s="19"/>
      <c r="AH35" s="19">
        <v>100</v>
      </c>
      <c r="AI35" s="16"/>
    </row>
    <row r="36" spans="1:35" ht="15.75" x14ac:dyDescent="0.25">
      <c r="A36" s="19">
        <v>21</v>
      </c>
      <c r="B36" s="18" t="s">
        <v>63</v>
      </c>
      <c r="C36" s="18"/>
      <c r="D36" s="19">
        <v>5</v>
      </c>
      <c r="E36" s="19"/>
      <c r="F36" s="19">
        <v>9</v>
      </c>
      <c r="G36" s="19"/>
      <c r="H36" s="19">
        <v>7</v>
      </c>
      <c r="I36" s="19"/>
      <c r="J36" s="19">
        <v>8</v>
      </c>
      <c r="K36" s="19"/>
      <c r="L36" s="19">
        <v>3</v>
      </c>
      <c r="M36" s="19"/>
      <c r="N36" s="19">
        <v>3</v>
      </c>
      <c r="O36" s="19"/>
      <c r="P36" s="19">
        <v>7</v>
      </c>
      <c r="Q36" s="19"/>
      <c r="R36" s="19">
        <v>9</v>
      </c>
      <c r="S36" s="19"/>
      <c r="T36" s="19">
        <v>13</v>
      </c>
      <c r="U36" s="19"/>
      <c r="V36" s="19">
        <v>7</v>
      </c>
      <c r="W36" s="19"/>
      <c r="X36" s="19">
        <v>2</v>
      </c>
      <c r="Y36" s="19"/>
      <c r="Z36" s="19">
        <v>5</v>
      </c>
      <c r="AA36" s="19"/>
      <c r="AB36" s="19">
        <v>11</v>
      </c>
      <c r="AC36" s="19"/>
      <c r="AD36" s="19">
        <v>4</v>
      </c>
      <c r="AE36" s="19"/>
      <c r="AF36" s="19">
        <v>9</v>
      </c>
      <c r="AG36" s="19"/>
      <c r="AH36" s="19">
        <v>100</v>
      </c>
      <c r="AI36" s="16"/>
    </row>
    <row r="37" spans="1:35" ht="15.75" x14ac:dyDescent="0.25">
      <c r="A37" s="19">
        <v>22</v>
      </c>
      <c r="B37" s="18" t="s">
        <v>64</v>
      </c>
      <c r="C37" s="18"/>
      <c r="D37" s="19">
        <v>7</v>
      </c>
      <c r="E37" s="19"/>
      <c r="F37" s="19">
        <v>1</v>
      </c>
      <c r="G37" s="19"/>
      <c r="H37" s="19">
        <v>14</v>
      </c>
      <c r="I37" s="19"/>
      <c r="J37" s="19">
        <v>10</v>
      </c>
      <c r="K37" s="19"/>
      <c r="L37" s="19">
        <v>1</v>
      </c>
      <c r="M37" s="19"/>
      <c r="N37" s="19">
        <v>2</v>
      </c>
      <c r="O37" s="19"/>
      <c r="P37" s="19">
        <v>6</v>
      </c>
      <c r="Q37" s="19"/>
      <c r="R37" s="19">
        <v>12</v>
      </c>
      <c r="S37" s="19"/>
      <c r="T37" s="19">
        <v>10</v>
      </c>
      <c r="U37" s="19"/>
      <c r="V37" s="19">
        <v>6</v>
      </c>
      <c r="W37" s="19"/>
      <c r="X37" s="19">
        <v>7</v>
      </c>
      <c r="Y37" s="19"/>
      <c r="Z37" s="19">
        <v>4</v>
      </c>
      <c r="AA37" s="19"/>
      <c r="AB37" s="19">
        <v>13</v>
      </c>
      <c r="AC37" s="19"/>
      <c r="AD37" s="19">
        <v>2</v>
      </c>
      <c r="AE37" s="19"/>
      <c r="AF37" s="19">
        <v>6</v>
      </c>
      <c r="AG37" s="19"/>
      <c r="AH37" s="19">
        <v>100</v>
      </c>
      <c r="AI37" s="16"/>
    </row>
    <row r="38" spans="1:35" ht="31.5" x14ac:dyDescent="0.25">
      <c r="A38" s="19">
        <v>23</v>
      </c>
      <c r="B38" s="18" t="s">
        <v>65</v>
      </c>
      <c r="C38" s="18"/>
      <c r="D38" s="19">
        <v>15</v>
      </c>
      <c r="E38" s="19"/>
      <c r="F38" s="19">
        <v>1</v>
      </c>
      <c r="G38" s="19"/>
      <c r="H38" s="19">
        <v>12</v>
      </c>
      <c r="I38" s="19"/>
      <c r="J38" s="19">
        <v>7</v>
      </c>
      <c r="K38" s="19"/>
      <c r="L38" s="19">
        <v>0</v>
      </c>
      <c r="M38" s="19"/>
      <c r="N38" s="19">
        <v>0</v>
      </c>
      <c r="O38" s="19"/>
      <c r="P38" s="19">
        <v>6</v>
      </c>
      <c r="Q38" s="19"/>
      <c r="R38" s="19">
        <v>4</v>
      </c>
      <c r="S38" s="19"/>
      <c r="T38" s="19">
        <v>14</v>
      </c>
      <c r="U38" s="19"/>
      <c r="V38" s="19">
        <v>6</v>
      </c>
      <c r="W38" s="19"/>
      <c r="X38" s="19">
        <v>8</v>
      </c>
      <c r="Y38" s="19"/>
      <c r="Z38" s="19">
        <v>8</v>
      </c>
      <c r="AA38" s="19"/>
      <c r="AB38" s="19">
        <v>14</v>
      </c>
      <c r="AC38" s="19"/>
      <c r="AD38" s="19">
        <v>1</v>
      </c>
      <c r="AE38" s="19"/>
      <c r="AF38" s="19">
        <v>3</v>
      </c>
      <c r="AG38" s="19"/>
      <c r="AH38" s="19">
        <v>100</v>
      </c>
      <c r="AI38" s="16"/>
    </row>
    <row r="39" spans="1:35" ht="15.75" x14ac:dyDescent="0.25">
      <c r="A39" s="19">
        <v>24</v>
      </c>
      <c r="B39" s="18" t="s">
        <v>66</v>
      </c>
      <c r="C39" s="18"/>
      <c r="D39" s="19">
        <v>18</v>
      </c>
      <c r="E39" s="19"/>
      <c r="F39" s="19">
        <v>1</v>
      </c>
      <c r="G39" s="19"/>
      <c r="H39" s="19">
        <v>11</v>
      </c>
      <c r="I39" s="19"/>
      <c r="J39" s="19">
        <v>6</v>
      </c>
      <c r="K39" s="19"/>
      <c r="L39" s="19">
        <v>0</v>
      </c>
      <c r="M39" s="19"/>
      <c r="N39" s="19">
        <v>0</v>
      </c>
      <c r="O39" s="19"/>
      <c r="P39" s="19">
        <v>5</v>
      </c>
      <c r="Q39" s="19"/>
      <c r="R39" s="19">
        <v>6</v>
      </c>
      <c r="S39" s="19"/>
      <c r="T39" s="19">
        <v>22</v>
      </c>
      <c r="U39" s="19"/>
      <c r="V39" s="19">
        <v>4</v>
      </c>
      <c r="W39" s="19"/>
      <c r="X39" s="19">
        <v>6</v>
      </c>
      <c r="Y39" s="19"/>
      <c r="Z39" s="19">
        <v>7</v>
      </c>
      <c r="AA39" s="19"/>
      <c r="AB39" s="19">
        <v>10</v>
      </c>
      <c r="AC39" s="19"/>
      <c r="AD39" s="19">
        <v>0</v>
      </c>
      <c r="AE39" s="19"/>
      <c r="AF39" s="19">
        <v>5</v>
      </c>
      <c r="AG39" s="19"/>
      <c r="AH39" s="19">
        <v>100</v>
      </c>
      <c r="AI39" s="16"/>
    </row>
    <row r="40" spans="1:35" ht="31.5" x14ac:dyDescent="0.25">
      <c r="A40" s="19">
        <v>25</v>
      </c>
      <c r="B40" s="18" t="s">
        <v>67</v>
      </c>
      <c r="C40" s="18"/>
      <c r="D40" s="19">
        <v>39</v>
      </c>
      <c r="E40" s="19"/>
      <c r="F40" s="19">
        <v>5</v>
      </c>
      <c r="G40" s="19"/>
      <c r="H40" s="19">
        <v>8</v>
      </c>
      <c r="I40" s="19"/>
      <c r="J40" s="19">
        <v>7</v>
      </c>
      <c r="K40" s="19"/>
      <c r="L40" s="19">
        <v>0</v>
      </c>
      <c r="M40" s="19"/>
      <c r="N40" s="19">
        <v>0</v>
      </c>
      <c r="O40" s="19"/>
      <c r="P40" s="19">
        <v>1</v>
      </c>
      <c r="Q40" s="19"/>
      <c r="R40" s="19">
        <v>3</v>
      </c>
      <c r="S40" s="19"/>
      <c r="T40" s="19">
        <v>5</v>
      </c>
      <c r="U40" s="19"/>
      <c r="V40" s="19">
        <v>6</v>
      </c>
      <c r="W40" s="19"/>
      <c r="X40" s="19">
        <v>4</v>
      </c>
      <c r="Y40" s="19"/>
      <c r="Z40" s="19">
        <v>5</v>
      </c>
      <c r="AA40" s="19"/>
      <c r="AB40" s="19">
        <v>8</v>
      </c>
      <c r="AC40" s="19"/>
      <c r="AD40" s="19">
        <v>1</v>
      </c>
      <c r="AE40" s="19"/>
      <c r="AF40" s="19">
        <v>7</v>
      </c>
      <c r="AG40" s="19"/>
      <c r="AH40" s="19">
        <v>100</v>
      </c>
      <c r="AI40" s="16"/>
    </row>
    <row r="41" spans="1:35" ht="15.75" x14ac:dyDescent="0.25">
      <c r="A41" s="19">
        <v>26</v>
      </c>
      <c r="B41" s="18" t="s">
        <v>68</v>
      </c>
      <c r="C41" s="18"/>
      <c r="D41" s="19">
        <v>28</v>
      </c>
      <c r="E41" s="19"/>
      <c r="F41" s="19">
        <v>15</v>
      </c>
      <c r="G41" s="19"/>
      <c r="H41" s="19">
        <v>12</v>
      </c>
      <c r="I41" s="19"/>
      <c r="J41" s="19">
        <v>5</v>
      </c>
      <c r="K41" s="19"/>
      <c r="L41" s="19">
        <v>0</v>
      </c>
      <c r="M41" s="19"/>
      <c r="N41" s="19">
        <v>1</v>
      </c>
      <c r="O41" s="19"/>
      <c r="P41" s="19">
        <v>1</v>
      </c>
      <c r="Q41" s="19"/>
      <c r="R41" s="19">
        <v>3</v>
      </c>
      <c r="S41" s="19"/>
      <c r="T41" s="19">
        <v>4</v>
      </c>
      <c r="U41" s="19"/>
      <c r="V41" s="19">
        <v>4</v>
      </c>
      <c r="W41" s="19"/>
      <c r="X41" s="19">
        <v>6</v>
      </c>
      <c r="Y41" s="19"/>
      <c r="Z41" s="19">
        <v>6</v>
      </c>
      <c r="AA41" s="19"/>
      <c r="AB41" s="19">
        <v>6</v>
      </c>
      <c r="AC41" s="19"/>
      <c r="AD41" s="19">
        <v>0</v>
      </c>
      <c r="AE41" s="19"/>
      <c r="AF41" s="19">
        <v>10</v>
      </c>
      <c r="AG41" s="19"/>
      <c r="AH41" s="19">
        <v>100</v>
      </c>
      <c r="AI41" s="16"/>
    </row>
    <row r="42" spans="1:35" ht="126" customHeight="1" x14ac:dyDescent="0.25">
      <c r="A42" s="19">
        <v>27</v>
      </c>
      <c r="B42" s="18" t="s">
        <v>69</v>
      </c>
      <c r="C42" s="18"/>
      <c r="D42" s="19">
        <v>26</v>
      </c>
      <c r="E42" s="19"/>
      <c r="F42" s="19">
        <v>6</v>
      </c>
      <c r="G42" s="19"/>
      <c r="H42" s="19">
        <v>15</v>
      </c>
      <c r="I42" s="19"/>
      <c r="J42" s="19">
        <v>6</v>
      </c>
      <c r="K42" s="19"/>
      <c r="L42" s="19">
        <v>1</v>
      </c>
      <c r="M42" s="19"/>
      <c r="N42" s="19">
        <v>1</v>
      </c>
      <c r="O42" s="19"/>
      <c r="P42" s="19">
        <v>4</v>
      </c>
      <c r="Q42" s="19"/>
      <c r="R42" s="19">
        <v>1</v>
      </c>
      <c r="S42" s="19"/>
      <c r="T42" s="19">
        <v>8</v>
      </c>
      <c r="U42" s="19"/>
      <c r="V42" s="19">
        <v>6</v>
      </c>
      <c r="W42" s="19"/>
      <c r="X42" s="19">
        <v>7</v>
      </c>
      <c r="Y42" s="19"/>
      <c r="Z42" s="19">
        <v>4</v>
      </c>
      <c r="AA42" s="19"/>
      <c r="AB42" s="19">
        <v>13</v>
      </c>
      <c r="AC42" s="19"/>
      <c r="AD42" s="19">
        <v>0</v>
      </c>
      <c r="AE42" s="19"/>
      <c r="AF42" s="19">
        <v>2</v>
      </c>
      <c r="AG42" s="19"/>
      <c r="AH42" s="19">
        <v>100</v>
      </c>
      <c r="AI42" s="16"/>
    </row>
    <row r="43" spans="1:35" ht="15.75" x14ac:dyDescent="0.25">
      <c r="A43" s="19">
        <v>28</v>
      </c>
      <c r="B43" s="18" t="s">
        <v>70</v>
      </c>
      <c r="C43" s="18"/>
      <c r="D43" s="19">
        <v>32</v>
      </c>
      <c r="E43" s="19"/>
      <c r="F43" s="19">
        <v>7</v>
      </c>
      <c r="G43" s="19"/>
      <c r="H43" s="19">
        <v>9</v>
      </c>
      <c r="I43" s="19"/>
      <c r="J43" s="19">
        <v>5</v>
      </c>
      <c r="K43" s="19"/>
      <c r="L43" s="19">
        <v>1</v>
      </c>
      <c r="M43" s="19"/>
      <c r="N43" s="19">
        <v>0</v>
      </c>
      <c r="O43" s="19"/>
      <c r="P43" s="19">
        <v>1</v>
      </c>
      <c r="Q43" s="19"/>
      <c r="R43" s="19">
        <v>7</v>
      </c>
      <c r="S43" s="19"/>
      <c r="T43" s="19">
        <v>4</v>
      </c>
      <c r="U43" s="19"/>
      <c r="V43" s="19">
        <v>9</v>
      </c>
      <c r="W43" s="19"/>
      <c r="X43" s="19">
        <v>3</v>
      </c>
      <c r="Y43" s="19"/>
      <c r="Z43" s="19">
        <v>4</v>
      </c>
      <c r="AA43" s="19"/>
      <c r="AB43" s="19">
        <v>11</v>
      </c>
      <c r="AC43" s="19"/>
      <c r="AD43" s="19">
        <v>0</v>
      </c>
      <c r="AE43" s="19"/>
      <c r="AF43" s="19">
        <v>8</v>
      </c>
      <c r="AG43" s="19"/>
      <c r="AH43" s="19">
        <v>100</v>
      </c>
      <c r="AI43" s="16"/>
    </row>
    <row r="44" spans="1:35" ht="31.5" x14ac:dyDescent="0.25">
      <c r="A44" s="19">
        <v>29</v>
      </c>
      <c r="B44" s="18" t="s">
        <v>71</v>
      </c>
      <c r="C44" s="18"/>
      <c r="D44" s="19">
        <v>7</v>
      </c>
      <c r="E44" s="19"/>
      <c r="F44" s="19">
        <v>1</v>
      </c>
      <c r="G44" s="19"/>
      <c r="H44" s="19">
        <v>16</v>
      </c>
      <c r="I44" s="19"/>
      <c r="J44" s="19">
        <v>13</v>
      </c>
      <c r="K44" s="19"/>
      <c r="L44" s="19">
        <v>0</v>
      </c>
      <c r="M44" s="19"/>
      <c r="N44" s="19">
        <v>0</v>
      </c>
      <c r="O44" s="19"/>
      <c r="P44" s="19">
        <v>4</v>
      </c>
      <c r="Q44" s="19"/>
      <c r="R44" s="19">
        <v>3</v>
      </c>
      <c r="S44" s="19"/>
      <c r="T44" s="19">
        <v>11</v>
      </c>
      <c r="U44" s="19"/>
      <c r="V44" s="19">
        <v>12</v>
      </c>
      <c r="W44" s="19"/>
      <c r="X44" s="19">
        <v>5</v>
      </c>
      <c r="Y44" s="19"/>
      <c r="Z44" s="19">
        <v>3</v>
      </c>
      <c r="AA44" s="19"/>
      <c r="AB44" s="19">
        <v>20</v>
      </c>
      <c r="AC44" s="19"/>
      <c r="AD44" s="19">
        <v>0</v>
      </c>
      <c r="AE44" s="19"/>
      <c r="AF44" s="19">
        <v>4</v>
      </c>
      <c r="AG44" s="19"/>
      <c r="AH44" s="19">
        <v>100</v>
      </c>
      <c r="AI44" s="16"/>
    </row>
    <row r="45" spans="1:35" ht="15.75" x14ac:dyDescent="0.25">
      <c r="A45" s="19">
        <v>30</v>
      </c>
      <c r="B45" s="18" t="s">
        <v>72</v>
      </c>
      <c r="C45" s="18"/>
      <c r="D45" s="19">
        <v>12</v>
      </c>
      <c r="E45" s="19"/>
      <c r="F45" s="19">
        <v>2</v>
      </c>
      <c r="G45" s="19"/>
      <c r="H45" s="19">
        <v>43</v>
      </c>
      <c r="I45" s="19"/>
      <c r="J45" s="19">
        <v>9</v>
      </c>
      <c r="K45" s="19"/>
      <c r="L45" s="19">
        <v>0</v>
      </c>
      <c r="M45" s="19"/>
      <c r="N45" s="19">
        <v>0</v>
      </c>
      <c r="O45" s="19"/>
      <c r="P45" s="19">
        <v>1</v>
      </c>
      <c r="Q45" s="19"/>
      <c r="R45" s="19">
        <v>2</v>
      </c>
      <c r="S45" s="19"/>
      <c r="T45" s="19">
        <v>0</v>
      </c>
      <c r="U45" s="19"/>
      <c r="V45" s="19">
        <v>6</v>
      </c>
      <c r="W45" s="19"/>
      <c r="X45" s="19">
        <v>10</v>
      </c>
      <c r="Y45" s="19"/>
      <c r="Z45" s="19">
        <v>3</v>
      </c>
      <c r="AA45" s="19"/>
      <c r="AB45" s="19">
        <v>9</v>
      </c>
      <c r="AC45" s="19"/>
      <c r="AD45" s="19">
        <v>0</v>
      </c>
      <c r="AE45" s="19"/>
      <c r="AF45" s="19">
        <v>2</v>
      </c>
      <c r="AG45" s="19"/>
      <c r="AH45" s="19">
        <v>100</v>
      </c>
      <c r="AI45" s="16"/>
    </row>
    <row r="46" spans="1:35" ht="15.75" x14ac:dyDescent="0.25">
      <c r="A46" s="19">
        <v>31</v>
      </c>
      <c r="B46" s="18" t="s">
        <v>73</v>
      </c>
      <c r="C46" s="18"/>
      <c r="D46" s="19">
        <v>7</v>
      </c>
      <c r="E46" s="19"/>
      <c r="F46" s="19">
        <v>9</v>
      </c>
      <c r="G46" s="19"/>
      <c r="H46" s="19">
        <v>27</v>
      </c>
      <c r="I46" s="19"/>
      <c r="J46" s="19">
        <v>6</v>
      </c>
      <c r="K46" s="19"/>
      <c r="L46" s="19">
        <v>0</v>
      </c>
      <c r="M46" s="19"/>
      <c r="N46" s="19">
        <v>1</v>
      </c>
      <c r="O46" s="19"/>
      <c r="P46" s="19">
        <v>1</v>
      </c>
      <c r="Q46" s="19"/>
      <c r="R46" s="19">
        <v>3</v>
      </c>
      <c r="S46" s="19"/>
      <c r="T46" s="19">
        <v>5</v>
      </c>
      <c r="U46" s="19"/>
      <c r="V46" s="19">
        <v>16</v>
      </c>
      <c r="W46" s="19"/>
      <c r="X46" s="19">
        <v>5</v>
      </c>
      <c r="Y46" s="19"/>
      <c r="Z46" s="19">
        <v>3</v>
      </c>
      <c r="AA46" s="19"/>
      <c r="AB46" s="19">
        <v>14</v>
      </c>
      <c r="AC46" s="19"/>
      <c r="AD46" s="19">
        <v>1</v>
      </c>
      <c r="AE46" s="19"/>
      <c r="AF46" s="19">
        <v>2</v>
      </c>
      <c r="AG46" s="19"/>
      <c r="AH46" s="19">
        <v>100</v>
      </c>
      <c r="AI46" s="16"/>
    </row>
    <row r="47" spans="1:35" ht="15.75" x14ac:dyDescent="0.25">
      <c r="A47" s="19">
        <v>32</v>
      </c>
      <c r="B47" s="18" t="s">
        <v>74</v>
      </c>
      <c r="C47" s="18"/>
      <c r="D47" s="19">
        <v>11</v>
      </c>
      <c r="E47" s="19"/>
      <c r="F47" s="19">
        <v>1</v>
      </c>
      <c r="G47" s="19"/>
      <c r="H47" s="19">
        <v>8</v>
      </c>
      <c r="I47" s="19"/>
      <c r="J47" s="19">
        <v>10</v>
      </c>
      <c r="K47" s="19"/>
      <c r="L47" s="19">
        <v>0</v>
      </c>
      <c r="M47" s="19"/>
      <c r="N47" s="19">
        <v>0</v>
      </c>
      <c r="O47" s="19"/>
      <c r="P47" s="19">
        <v>6</v>
      </c>
      <c r="Q47" s="19"/>
      <c r="R47" s="19">
        <v>3</v>
      </c>
      <c r="S47" s="19"/>
      <c r="T47" s="19">
        <v>18</v>
      </c>
      <c r="U47" s="19"/>
      <c r="V47" s="19">
        <v>5</v>
      </c>
      <c r="W47" s="19"/>
      <c r="X47" s="19">
        <v>9</v>
      </c>
      <c r="Y47" s="19"/>
      <c r="Z47" s="19">
        <v>1</v>
      </c>
      <c r="AA47" s="19"/>
      <c r="AB47" s="19">
        <v>18</v>
      </c>
      <c r="AC47" s="19"/>
      <c r="AD47" s="19">
        <v>0</v>
      </c>
      <c r="AE47" s="19"/>
      <c r="AF47" s="19">
        <v>11</v>
      </c>
      <c r="AG47" s="19"/>
      <c r="AH47" s="19">
        <v>100</v>
      </c>
      <c r="AI47" s="16"/>
    </row>
    <row r="48" spans="1:35" ht="15.75" x14ac:dyDescent="0.25">
      <c r="A48" s="19">
        <v>33</v>
      </c>
      <c r="B48" s="18" t="s">
        <v>75</v>
      </c>
      <c r="C48" s="18"/>
      <c r="D48" s="19">
        <v>9</v>
      </c>
      <c r="E48" s="19"/>
      <c r="F48" s="19">
        <v>2</v>
      </c>
      <c r="G48" s="19"/>
      <c r="H48" s="19">
        <v>15</v>
      </c>
      <c r="I48" s="19"/>
      <c r="J48" s="19">
        <v>6</v>
      </c>
      <c r="K48" s="19"/>
      <c r="L48" s="19">
        <v>0</v>
      </c>
      <c r="M48" s="19"/>
      <c r="N48" s="19">
        <v>1</v>
      </c>
      <c r="O48" s="19"/>
      <c r="P48" s="19">
        <v>5</v>
      </c>
      <c r="Q48" s="19"/>
      <c r="R48" s="19">
        <v>4</v>
      </c>
      <c r="S48" s="19"/>
      <c r="T48" s="19">
        <v>15</v>
      </c>
      <c r="U48" s="19"/>
      <c r="V48" s="19">
        <v>9</v>
      </c>
      <c r="W48" s="19"/>
      <c r="X48" s="19">
        <v>5</v>
      </c>
      <c r="Y48" s="19"/>
      <c r="Z48" s="19">
        <v>5</v>
      </c>
      <c r="AA48" s="19"/>
      <c r="AB48" s="19">
        <v>17</v>
      </c>
      <c r="AC48" s="19"/>
      <c r="AD48" s="19">
        <v>2</v>
      </c>
      <c r="AE48" s="19"/>
      <c r="AF48" s="19">
        <v>5</v>
      </c>
      <c r="AG48" s="19"/>
      <c r="AH48" s="19">
        <v>100</v>
      </c>
      <c r="AI48" s="16"/>
    </row>
    <row r="49" spans="1:35" ht="31.5" x14ac:dyDescent="0.25">
      <c r="A49" s="19">
        <v>34</v>
      </c>
      <c r="B49" s="18" t="s">
        <v>76</v>
      </c>
      <c r="C49" s="18"/>
      <c r="D49" s="19">
        <v>17</v>
      </c>
      <c r="E49" s="19"/>
      <c r="F49" s="19">
        <v>7</v>
      </c>
      <c r="G49" s="19"/>
      <c r="H49" s="19">
        <v>6</v>
      </c>
      <c r="I49" s="19"/>
      <c r="J49" s="19">
        <v>7</v>
      </c>
      <c r="K49" s="19"/>
      <c r="L49" s="19">
        <v>0</v>
      </c>
      <c r="M49" s="19"/>
      <c r="N49" s="19">
        <v>0</v>
      </c>
      <c r="O49" s="19"/>
      <c r="P49" s="19">
        <v>8</v>
      </c>
      <c r="Q49" s="19"/>
      <c r="R49" s="19">
        <v>7</v>
      </c>
      <c r="S49" s="19"/>
      <c r="T49" s="19">
        <v>19</v>
      </c>
      <c r="U49" s="19"/>
      <c r="V49" s="19">
        <v>2</v>
      </c>
      <c r="W49" s="19"/>
      <c r="X49" s="19">
        <v>7</v>
      </c>
      <c r="Y49" s="19"/>
      <c r="Z49" s="19">
        <v>6</v>
      </c>
      <c r="AA49" s="19"/>
      <c r="AB49" s="19">
        <v>15</v>
      </c>
      <c r="AC49" s="19"/>
      <c r="AD49" s="19">
        <v>0</v>
      </c>
      <c r="AE49" s="19"/>
      <c r="AF49" s="19">
        <v>2</v>
      </c>
      <c r="AG49" s="19"/>
      <c r="AH49" s="19">
        <v>100</v>
      </c>
      <c r="AI49" s="16"/>
    </row>
    <row r="50" spans="1:35" ht="15.75" x14ac:dyDescent="0.25">
      <c r="A50" s="19">
        <v>35</v>
      </c>
      <c r="B50" s="18" t="s">
        <v>77</v>
      </c>
      <c r="C50" s="18"/>
      <c r="D50" s="19">
        <v>0</v>
      </c>
      <c r="E50" s="19"/>
      <c r="F50" s="19">
        <v>22</v>
      </c>
      <c r="G50" s="19"/>
      <c r="H50" s="19">
        <v>8</v>
      </c>
      <c r="I50" s="19"/>
      <c r="J50" s="19">
        <v>7</v>
      </c>
      <c r="K50" s="19"/>
      <c r="L50" s="19">
        <v>0</v>
      </c>
      <c r="M50" s="19"/>
      <c r="N50" s="19">
        <v>0</v>
      </c>
      <c r="O50" s="19"/>
      <c r="P50" s="19">
        <v>5</v>
      </c>
      <c r="Q50" s="19"/>
      <c r="R50" s="19">
        <v>6</v>
      </c>
      <c r="S50" s="19"/>
      <c r="T50" s="19">
        <v>10</v>
      </c>
      <c r="U50" s="19"/>
      <c r="V50" s="19">
        <v>9</v>
      </c>
      <c r="W50" s="19"/>
      <c r="X50" s="19">
        <v>2</v>
      </c>
      <c r="Y50" s="19"/>
      <c r="Z50" s="19">
        <v>1</v>
      </c>
      <c r="AA50" s="19"/>
      <c r="AB50" s="19">
        <v>15</v>
      </c>
      <c r="AC50" s="19"/>
      <c r="AD50" s="19">
        <v>0</v>
      </c>
      <c r="AE50" s="19"/>
      <c r="AF50" s="19">
        <v>17</v>
      </c>
      <c r="AG50" s="19"/>
      <c r="AH50" s="19">
        <v>100</v>
      </c>
      <c r="AI50" s="16"/>
    </row>
    <row r="51" spans="1:35" ht="15.75" x14ac:dyDescent="0.25">
      <c r="A51" s="19">
        <v>36</v>
      </c>
      <c r="B51" s="18" t="s">
        <v>78</v>
      </c>
      <c r="C51" s="18"/>
      <c r="D51" s="19">
        <v>7</v>
      </c>
      <c r="E51" s="19"/>
      <c r="F51" s="19">
        <v>7</v>
      </c>
      <c r="G51" s="19"/>
      <c r="H51" s="19">
        <v>8</v>
      </c>
      <c r="I51" s="19"/>
      <c r="J51" s="19">
        <v>7</v>
      </c>
      <c r="K51" s="19"/>
      <c r="L51" s="19">
        <v>0</v>
      </c>
      <c r="M51" s="19"/>
      <c r="N51" s="19">
        <v>3</v>
      </c>
      <c r="O51" s="19"/>
      <c r="P51" s="19">
        <v>7</v>
      </c>
      <c r="Q51" s="19"/>
      <c r="R51" s="19">
        <v>1</v>
      </c>
      <c r="S51" s="19"/>
      <c r="T51" s="19">
        <v>22</v>
      </c>
      <c r="U51" s="19"/>
      <c r="V51" s="19">
        <v>6</v>
      </c>
      <c r="W51" s="19"/>
      <c r="X51" s="19">
        <v>5</v>
      </c>
      <c r="Y51" s="19"/>
      <c r="Z51" s="19">
        <v>2</v>
      </c>
      <c r="AA51" s="19"/>
      <c r="AB51" s="19">
        <v>14</v>
      </c>
      <c r="AC51" s="19"/>
      <c r="AD51" s="19">
        <v>0</v>
      </c>
      <c r="AE51" s="19"/>
      <c r="AF51" s="19">
        <v>9</v>
      </c>
      <c r="AG51" s="19"/>
      <c r="AH51" s="19">
        <v>100</v>
      </c>
      <c r="AI51" s="16"/>
    </row>
    <row r="52" spans="1:35" ht="31.5" x14ac:dyDescent="0.25">
      <c r="A52" s="19">
        <v>37</v>
      </c>
      <c r="B52" s="18" t="s">
        <v>79</v>
      </c>
      <c r="C52" s="18"/>
      <c r="D52" s="19">
        <v>34</v>
      </c>
      <c r="E52" s="19"/>
      <c r="F52" s="19">
        <v>1</v>
      </c>
      <c r="G52" s="19"/>
      <c r="H52" s="19">
        <v>8</v>
      </c>
      <c r="I52" s="19"/>
      <c r="J52" s="19">
        <v>6</v>
      </c>
      <c r="K52" s="19"/>
      <c r="L52" s="19">
        <v>0</v>
      </c>
      <c r="M52" s="19"/>
      <c r="N52" s="19">
        <v>0</v>
      </c>
      <c r="O52" s="19"/>
      <c r="P52" s="19">
        <v>3</v>
      </c>
      <c r="Q52" s="19"/>
      <c r="R52" s="19">
        <v>3</v>
      </c>
      <c r="S52" s="19"/>
      <c r="T52" s="19">
        <v>11</v>
      </c>
      <c r="U52" s="19"/>
      <c r="V52" s="19">
        <v>5</v>
      </c>
      <c r="W52" s="19"/>
      <c r="X52" s="19">
        <v>6</v>
      </c>
      <c r="Y52" s="19"/>
      <c r="Z52" s="19">
        <v>6</v>
      </c>
      <c r="AA52" s="19"/>
      <c r="AB52" s="19">
        <v>11</v>
      </c>
      <c r="AC52" s="19"/>
      <c r="AD52" s="19">
        <v>0</v>
      </c>
      <c r="AE52" s="19"/>
      <c r="AF52" s="19">
        <v>5</v>
      </c>
      <c r="AG52" s="19"/>
      <c r="AH52" s="19">
        <v>100</v>
      </c>
      <c r="AI52" s="16"/>
    </row>
    <row r="53" spans="1:35" ht="31.5" x14ac:dyDescent="0.25">
      <c r="A53" s="19">
        <v>38</v>
      </c>
      <c r="B53" s="18" t="s">
        <v>80</v>
      </c>
      <c r="C53" s="18"/>
      <c r="D53" s="19">
        <v>12</v>
      </c>
      <c r="E53" s="19"/>
      <c r="F53" s="19">
        <v>0</v>
      </c>
      <c r="G53" s="19"/>
      <c r="H53" s="19">
        <v>18</v>
      </c>
      <c r="I53" s="19"/>
      <c r="J53" s="19">
        <v>9</v>
      </c>
      <c r="K53" s="19"/>
      <c r="L53" s="19">
        <v>2</v>
      </c>
      <c r="M53" s="19"/>
      <c r="N53" s="19">
        <v>6</v>
      </c>
      <c r="O53" s="19"/>
      <c r="P53" s="19">
        <v>4</v>
      </c>
      <c r="Q53" s="19"/>
      <c r="R53" s="19">
        <v>6</v>
      </c>
      <c r="S53" s="19"/>
      <c r="T53" s="19">
        <v>8</v>
      </c>
      <c r="U53" s="19"/>
      <c r="V53" s="19">
        <v>12</v>
      </c>
      <c r="W53" s="19"/>
      <c r="X53" s="19">
        <v>3</v>
      </c>
      <c r="Y53" s="19"/>
      <c r="Z53" s="19">
        <v>3</v>
      </c>
      <c r="AA53" s="19"/>
      <c r="AB53" s="19">
        <v>12</v>
      </c>
      <c r="AC53" s="19"/>
      <c r="AD53" s="19">
        <v>1</v>
      </c>
      <c r="AE53" s="19"/>
      <c r="AF53" s="19">
        <v>5</v>
      </c>
      <c r="AG53" s="19"/>
      <c r="AH53" s="19">
        <v>100</v>
      </c>
      <c r="AI53" s="16"/>
    </row>
    <row r="54" spans="1:35" ht="31.5" x14ac:dyDescent="0.25">
      <c r="A54" s="19">
        <v>39</v>
      </c>
      <c r="B54" s="18" t="s">
        <v>81</v>
      </c>
      <c r="C54" s="18"/>
      <c r="D54" s="19">
        <v>11</v>
      </c>
      <c r="E54" s="19"/>
      <c r="F54" s="19">
        <v>0</v>
      </c>
      <c r="G54" s="19"/>
      <c r="H54" s="19">
        <v>18</v>
      </c>
      <c r="I54" s="19"/>
      <c r="J54" s="19">
        <v>6</v>
      </c>
      <c r="K54" s="19"/>
      <c r="L54" s="19">
        <v>4</v>
      </c>
      <c r="M54" s="19"/>
      <c r="N54" s="19">
        <v>2</v>
      </c>
      <c r="O54" s="19"/>
      <c r="P54" s="19">
        <v>0</v>
      </c>
      <c r="Q54" s="19"/>
      <c r="R54" s="19">
        <v>8</v>
      </c>
      <c r="S54" s="19"/>
      <c r="T54" s="19">
        <v>2</v>
      </c>
      <c r="U54" s="19"/>
      <c r="V54" s="19">
        <v>4</v>
      </c>
      <c r="W54" s="19"/>
      <c r="X54" s="19">
        <v>2</v>
      </c>
      <c r="Y54" s="19"/>
      <c r="Z54" s="19">
        <v>2</v>
      </c>
      <c r="AA54" s="19"/>
      <c r="AB54" s="19">
        <v>10</v>
      </c>
      <c r="AC54" s="19"/>
      <c r="AD54" s="19">
        <v>18</v>
      </c>
      <c r="AE54" s="19"/>
      <c r="AF54" s="19">
        <v>13</v>
      </c>
      <c r="AG54" s="19"/>
      <c r="AH54" s="19">
        <v>100</v>
      </c>
      <c r="AI54" s="16"/>
    </row>
    <row r="55" spans="1:35" ht="31.5" x14ac:dyDescent="0.25">
      <c r="A55" s="19">
        <v>40</v>
      </c>
      <c r="B55" s="18" t="s">
        <v>82</v>
      </c>
      <c r="C55" s="18"/>
      <c r="D55" s="19">
        <v>8</v>
      </c>
      <c r="E55" s="19"/>
      <c r="F55" s="19">
        <v>1</v>
      </c>
      <c r="G55" s="19"/>
      <c r="H55" s="19">
        <v>10</v>
      </c>
      <c r="I55" s="19"/>
      <c r="J55" s="19">
        <v>2</v>
      </c>
      <c r="K55" s="19"/>
      <c r="L55" s="19">
        <v>1</v>
      </c>
      <c r="M55" s="19"/>
      <c r="N55" s="19">
        <v>3</v>
      </c>
      <c r="O55" s="19"/>
      <c r="P55" s="19">
        <v>1</v>
      </c>
      <c r="Q55" s="19"/>
      <c r="R55" s="19">
        <v>38</v>
      </c>
      <c r="S55" s="19"/>
      <c r="T55" s="19">
        <v>1</v>
      </c>
      <c r="U55" s="19"/>
      <c r="V55" s="19">
        <v>10</v>
      </c>
      <c r="W55" s="19"/>
      <c r="X55" s="19">
        <v>7</v>
      </c>
      <c r="Y55" s="19"/>
      <c r="Z55" s="19">
        <v>4</v>
      </c>
      <c r="AA55" s="19"/>
      <c r="AB55" s="19">
        <v>4</v>
      </c>
      <c r="AC55" s="19"/>
      <c r="AD55" s="19">
        <v>4</v>
      </c>
      <c r="AE55" s="19"/>
      <c r="AF55" s="19">
        <v>6</v>
      </c>
      <c r="AG55" s="19"/>
      <c r="AH55" s="19">
        <v>100</v>
      </c>
      <c r="AI55" s="16"/>
    </row>
    <row r="56" spans="1:35" ht="15.75" x14ac:dyDescent="0.25">
      <c r="A56" s="19">
        <v>41</v>
      </c>
      <c r="B56" s="18" t="s">
        <v>83</v>
      </c>
      <c r="C56" s="18"/>
      <c r="D56" s="19">
        <v>9</v>
      </c>
      <c r="E56" s="19"/>
      <c r="F56" s="19">
        <v>7</v>
      </c>
      <c r="G56" s="19"/>
      <c r="H56" s="19">
        <v>20</v>
      </c>
      <c r="I56" s="19"/>
      <c r="J56" s="19">
        <v>3</v>
      </c>
      <c r="K56" s="19"/>
      <c r="L56" s="19">
        <v>0</v>
      </c>
      <c r="M56" s="19"/>
      <c r="N56" s="19">
        <v>0</v>
      </c>
      <c r="O56" s="19"/>
      <c r="P56" s="19">
        <v>0</v>
      </c>
      <c r="Q56" s="19"/>
      <c r="R56" s="19">
        <v>27</v>
      </c>
      <c r="S56" s="19"/>
      <c r="T56" s="19">
        <v>0</v>
      </c>
      <c r="U56" s="19"/>
      <c r="V56" s="19">
        <v>3</v>
      </c>
      <c r="W56" s="19"/>
      <c r="X56" s="19">
        <v>3</v>
      </c>
      <c r="Y56" s="19"/>
      <c r="Z56" s="19">
        <v>7</v>
      </c>
      <c r="AA56" s="19"/>
      <c r="AB56" s="19">
        <v>18</v>
      </c>
      <c r="AC56" s="19"/>
      <c r="AD56" s="19">
        <v>0</v>
      </c>
      <c r="AE56" s="19"/>
      <c r="AF56" s="19">
        <v>5</v>
      </c>
      <c r="AG56" s="19"/>
      <c r="AH56" s="19">
        <v>100</v>
      </c>
      <c r="AI56" s="16"/>
    </row>
    <row r="57" spans="1:35" ht="31.5" x14ac:dyDescent="0.25">
      <c r="A57" s="19">
        <v>42</v>
      </c>
      <c r="B57" s="18" t="s">
        <v>84</v>
      </c>
      <c r="C57" s="18"/>
      <c r="D57" s="19">
        <v>10</v>
      </c>
      <c r="E57" s="19"/>
      <c r="F57" s="19">
        <v>26</v>
      </c>
      <c r="G57" s="19"/>
      <c r="H57" s="19">
        <v>12</v>
      </c>
      <c r="I57" s="19"/>
      <c r="J57" s="19">
        <v>5</v>
      </c>
      <c r="K57" s="19"/>
      <c r="L57" s="19">
        <v>0</v>
      </c>
      <c r="M57" s="19"/>
      <c r="N57" s="19">
        <v>1</v>
      </c>
      <c r="O57" s="19"/>
      <c r="P57" s="19">
        <v>1</v>
      </c>
      <c r="Q57" s="19"/>
      <c r="R57" s="19">
        <v>9</v>
      </c>
      <c r="S57" s="19"/>
      <c r="T57" s="19">
        <v>7</v>
      </c>
      <c r="U57" s="19"/>
      <c r="V57" s="19">
        <v>6</v>
      </c>
      <c r="W57" s="19"/>
      <c r="X57" s="19">
        <v>4</v>
      </c>
      <c r="Y57" s="19"/>
      <c r="Z57" s="19">
        <v>1</v>
      </c>
      <c r="AA57" s="19"/>
      <c r="AB57" s="19">
        <v>4</v>
      </c>
      <c r="AC57" s="19"/>
      <c r="AD57" s="19">
        <v>2</v>
      </c>
      <c r="AE57" s="19"/>
      <c r="AF57" s="19">
        <v>12</v>
      </c>
      <c r="AG57" s="19"/>
      <c r="AH57" s="19">
        <v>100</v>
      </c>
      <c r="AI57" s="16"/>
    </row>
    <row r="58" spans="1:35" ht="15.75" x14ac:dyDescent="0.25">
      <c r="A58" s="19">
        <v>43</v>
      </c>
      <c r="B58" s="18" t="s">
        <v>85</v>
      </c>
      <c r="C58" s="18"/>
      <c r="D58" s="19">
        <v>30</v>
      </c>
      <c r="E58" s="19"/>
      <c r="F58" s="19">
        <v>1</v>
      </c>
      <c r="G58" s="19"/>
      <c r="H58" s="19">
        <v>10</v>
      </c>
      <c r="I58" s="19"/>
      <c r="J58" s="19">
        <v>5</v>
      </c>
      <c r="K58" s="19"/>
      <c r="L58" s="19">
        <v>1</v>
      </c>
      <c r="M58" s="19"/>
      <c r="N58" s="19">
        <v>1</v>
      </c>
      <c r="O58" s="19"/>
      <c r="P58" s="19">
        <v>5</v>
      </c>
      <c r="Q58" s="19"/>
      <c r="R58" s="19">
        <v>3</v>
      </c>
      <c r="S58" s="19"/>
      <c r="T58" s="19">
        <v>14</v>
      </c>
      <c r="U58" s="19"/>
      <c r="V58" s="19">
        <v>4</v>
      </c>
      <c r="W58" s="19"/>
      <c r="X58" s="19">
        <v>5</v>
      </c>
      <c r="Y58" s="19"/>
      <c r="Z58" s="19">
        <v>6</v>
      </c>
      <c r="AA58" s="19"/>
      <c r="AB58" s="19">
        <v>10</v>
      </c>
      <c r="AC58" s="19"/>
      <c r="AD58" s="19">
        <v>0</v>
      </c>
      <c r="AE58" s="19"/>
      <c r="AF58" s="19">
        <v>5</v>
      </c>
      <c r="AG58" s="19"/>
      <c r="AH58" s="19">
        <v>100</v>
      </c>
      <c r="AI58" s="16"/>
    </row>
    <row r="59" spans="1:35" ht="15.75" x14ac:dyDescent="0.25">
      <c r="A59" s="19">
        <v>44</v>
      </c>
      <c r="B59" s="18" t="s">
        <v>86</v>
      </c>
      <c r="C59" s="18"/>
      <c r="D59" s="19">
        <v>20</v>
      </c>
      <c r="E59" s="19"/>
      <c r="F59" s="19">
        <v>2</v>
      </c>
      <c r="G59" s="19"/>
      <c r="H59" s="19">
        <v>11</v>
      </c>
      <c r="I59" s="19"/>
      <c r="J59" s="19">
        <v>7</v>
      </c>
      <c r="K59" s="19"/>
      <c r="L59" s="19">
        <v>0</v>
      </c>
      <c r="M59" s="19"/>
      <c r="N59" s="19">
        <v>1</v>
      </c>
      <c r="O59" s="19"/>
      <c r="P59" s="19">
        <v>3</v>
      </c>
      <c r="Q59" s="19"/>
      <c r="R59" s="19">
        <v>5</v>
      </c>
      <c r="S59" s="19"/>
      <c r="T59" s="19">
        <v>16</v>
      </c>
      <c r="U59" s="19"/>
      <c r="V59" s="19">
        <v>5</v>
      </c>
      <c r="W59" s="19"/>
      <c r="X59" s="19">
        <v>8</v>
      </c>
      <c r="Y59" s="19"/>
      <c r="Z59" s="19">
        <v>6</v>
      </c>
      <c r="AA59" s="19"/>
      <c r="AB59" s="19">
        <v>13</v>
      </c>
      <c r="AC59" s="19"/>
      <c r="AD59" s="19">
        <v>0</v>
      </c>
      <c r="AE59" s="19"/>
      <c r="AF59" s="19">
        <v>3</v>
      </c>
      <c r="AG59" s="19"/>
      <c r="AH59" s="19">
        <v>100</v>
      </c>
      <c r="AI59" s="16"/>
    </row>
    <row r="60" spans="1:35" ht="15.75" x14ac:dyDescent="0.25">
      <c r="A60" s="19">
        <v>45</v>
      </c>
      <c r="B60" s="18" t="s">
        <v>87</v>
      </c>
      <c r="C60" s="18"/>
      <c r="D60" s="19">
        <v>10</v>
      </c>
      <c r="E60" s="19"/>
      <c r="F60" s="19">
        <v>0</v>
      </c>
      <c r="G60" s="19"/>
      <c r="H60" s="19">
        <v>13</v>
      </c>
      <c r="I60" s="19"/>
      <c r="J60" s="19">
        <v>7</v>
      </c>
      <c r="K60" s="19"/>
      <c r="L60" s="19">
        <v>0</v>
      </c>
      <c r="M60" s="19"/>
      <c r="N60" s="19">
        <v>1</v>
      </c>
      <c r="O60" s="19"/>
      <c r="P60" s="19">
        <v>6</v>
      </c>
      <c r="Q60" s="19"/>
      <c r="R60" s="19">
        <v>4</v>
      </c>
      <c r="S60" s="19"/>
      <c r="T60" s="19">
        <v>28</v>
      </c>
      <c r="U60" s="19"/>
      <c r="V60" s="19">
        <v>5</v>
      </c>
      <c r="W60" s="19"/>
      <c r="X60" s="19">
        <v>3</v>
      </c>
      <c r="Y60" s="19"/>
      <c r="Z60" s="19">
        <v>3</v>
      </c>
      <c r="AA60" s="19"/>
      <c r="AB60" s="19">
        <v>13</v>
      </c>
      <c r="AC60" s="19"/>
      <c r="AD60" s="19">
        <v>0</v>
      </c>
      <c r="AE60" s="19"/>
      <c r="AF60" s="19">
        <v>4</v>
      </c>
      <c r="AG60" s="19"/>
      <c r="AH60" s="19">
        <v>100</v>
      </c>
      <c r="AI60" s="16"/>
    </row>
    <row r="61" spans="1:35" ht="31.5" x14ac:dyDescent="0.25">
      <c r="A61" s="19">
        <v>46</v>
      </c>
      <c r="B61" s="18" t="s">
        <v>88</v>
      </c>
      <c r="C61" s="18"/>
      <c r="D61" s="19">
        <v>15</v>
      </c>
      <c r="E61" s="19"/>
      <c r="F61" s="19">
        <v>0</v>
      </c>
      <c r="G61" s="19"/>
      <c r="H61" s="19">
        <v>23</v>
      </c>
      <c r="I61" s="19"/>
      <c r="J61" s="19">
        <v>4</v>
      </c>
      <c r="K61" s="19"/>
      <c r="L61" s="19">
        <v>0</v>
      </c>
      <c r="M61" s="19"/>
      <c r="N61" s="19">
        <v>3</v>
      </c>
      <c r="O61" s="19"/>
      <c r="P61" s="19">
        <v>2</v>
      </c>
      <c r="Q61" s="19"/>
      <c r="R61" s="19">
        <v>3</v>
      </c>
      <c r="S61" s="19"/>
      <c r="T61" s="19">
        <v>4</v>
      </c>
      <c r="U61" s="19"/>
      <c r="V61" s="19">
        <v>10</v>
      </c>
      <c r="W61" s="19"/>
      <c r="X61" s="19">
        <v>9</v>
      </c>
      <c r="Y61" s="19"/>
      <c r="Z61" s="19">
        <v>2</v>
      </c>
      <c r="AA61" s="19"/>
      <c r="AB61" s="19">
        <v>14</v>
      </c>
      <c r="AC61" s="19"/>
      <c r="AD61" s="19">
        <v>1</v>
      </c>
      <c r="AE61" s="19"/>
      <c r="AF61" s="19">
        <v>11</v>
      </c>
      <c r="AG61" s="19"/>
      <c r="AH61" s="19">
        <v>100</v>
      </c>
      <c r="AI61" s="16"/>
    </row>
    <row r="62" spans="1:35" ht="15.75" x14ac:dyDescent="0.25">
      <c r="A62" s="19">
        <v>47</v>
      </c>
      <c r="B62" s="18" t="s">
        <v>89</v>
      </c>
      <c r="C62" s="18"/>
      <c r="D62" s="19">
        <v>3</v>
      </c>
      <c r="E62" s="19"/>
      <c r="F62" s="19">
        <v>38</v>
      </c>
      <c r="G62" s="19"/>
      <c r="H62" s="19">
        <v>5</v>
      </c>
      <c r="I62" s="19"/>
      <c r="J62" s="19">
        <v>2</v>
      </c>
      <c r="K62" s="19"/>
      <c r="L62" s="19">
        <v>2</v>
      </c>
      <c r="M62" s="19"/>
      <c r="N62" s="19">
        <v>4</v>
      </c>
      <c r="O62" s="19"/>
      <c r="P62" s="19">
        <v>2</v>
      </c>
      <c r="Q62" s="19"/>
      <c r="R62" s="19">
        <v>6</v>
      </c>
      <c r="S62" s="19"/>
      <c r="T62" s="19">
        <v>15</v>
      </c>
      <c r="U62" s="19"/>
      <c r="V62" s="19">
        <v>4</v>
      </c>
      <c r="W62" s="19"/>
      <c r="X62" s="19">
        <v>2</v>
      </c>
      <c r="Y62" s="19"/>
      <c r="Z62" s="19">
        <v>3</v>
      </c>
      <c r="AA62" s="19"/>
      <c r="AB62" s="19">
        <v>8</v>
      </c>
      <c r="AC62" s="19"/>
      <c r="AD62" s="19">
        <v>2</v>
      </c>
      <c r="AE62" s="19"/>
      <c r="AF62" s="19">
        <v>6</v>
      </c>
      <c r="AG62" s="19"/>
      <c r="AH62" s="19">
        <v>100</v>
      </c>
      <c r="AI62" s="16"/>
    </row>
    <row r="63" spans="1:35" ht="31.5" x14ac:dyDescent="0.25">
      <c r="A63" s="19">
        <v>48</v>
      </c>
      <c r="B63" s="18" t="s">
        <v>90</v>
      </c>
      <c r="C63" s="18"/>
      <c r="D63" s="19">
        <v>4</v>
      </c>
      <c r="E63" s="19"/>
      <c r="F63" s="19">
        <v>4</v>
      </c>
      <c r="G63" s="19"/>
      <c r="H63" s="19">
        <v>20</v>
      </c>
      <c r="I63" s="19"/>
      <c r="J63" s="19">
        <v>15</v>
      </c>
      <c r="K63" s="19"/>
      <c r="L63" s="19">
        <v>0</v>
      </c>
      <c r="M63" s="19"/>
      <c r="N63" s="19">
        <v>0</v>
      </c>
      <c r="O63" s="19"/>
      <c r="P63" s="19">
        <v>0</v>
      </c>
      <c r="Q63" s="19"/>
      <c r="R63" s="19">
        <v>2</v>
      </c>
      <c r="S63" s="19"/>
      <c r="T63" s="19">
        <v>0</v>
      </c>
      <c r="U63" s="19"/>
      <c r="V63" s="19">
        <v>20</v>
      </c>
      <c r="W63" s="19"/>
      <c r="X63" s="19">
        <v>15</v>
      </c>
      <c r="Y63" s="19"/>
      <c r="Z63" s="19">
        <v>2</v>
      </c>
      <c r="AA63" s="19"/>
      <c r="AB63" s="19">
        <v>8</v>
      </c>
      <c r="AC63" s="19"/>
      <c r="AD63" s="19">
        <v>0</v>
      </c>
      <c r="AE63" s="19"/>
      <c r="AF63" s="19">
        <v>12</v>
      </c>
      <c r="AG63" s="19"/>
      <c r="AH63" s="19">
        <v>100</v>
      </c>
      <c r="AI63" s="16"/>
    </row>
    <row r="64" spans="1:35" ht="53.25" customHeight="1" x14ac:dyDescent="0.25">
      <c r="A64" s="19">
        <v>49</v>
      </c>
      <c r="B64" s="18" t="s">
        <v>91</v>
      </c>
      <c r="C64" s="18"/>
      <c r="D64" s="19">
        <v>9</v>
      </c>
      <c r="E64" s="19"/>
      <c r="F64" s="19">
        <v>5</v>
      </c>
      <c r="G64" s="19"/>
      <c r="H64" s="19">
        <v>15</v>
      </c>
      <c r="I64" s="19"/>
      <c r="J64" s="19">
        <v>9</v>
      </c>
      <c r="K64" s="19"/>
      <c r="L64" s="19">
        <v>0</v>
      </c>
      <c r="M64" s="19"/>
      <c r="N64" s="19">
        <v>2</v>
      </c>
      <c r="O64" s="19"/>
      <c r="P64" s="19">
        <v>3</v>
      </c>
      <c r="Q64" s="19"/>
      <c r="R64" s="19">
        <v>3</v>
      </c>
      <c r="S64" s="19"/>
      <c r="T64" s="19">
        <v>9</v>
      </c>
      <c r="U64" s="19"/>
      <c r="V64" s="19">
        <v>13</v>
      </c>
      <c r="W64" s="19"/>
      <c r="X64" s="19">
        <v>4</v>
      </c>
      <c r="Y64" s="19"/>
      <c r="Z64" s="19">
        <v>1</v>
      </c>
      <c r="AA64" s="19"/>
      <c r="AB64" s="19">
        <v>23</v>
      </c>
      <c r="AC64" s="19"/>
      <c r="AD64" s="19">
        <v>0</v>
      </c>
      <c r="AE64" s="19"/>
      <c r="AF64" s="19">
        <v>6</v>
      </c>
      <c r="AG64" s="19"/>
      <c r="AH64" s="19">
        <v>100</v>
      </c>
      <c r="AI64" s="16"/>
    </row>
    <row r="65" spans="1:35" ht="40.5" customHeight="1" x14ac:dyDescent="0.25">
      <c r="A65" s="19">
        <v>50</v>
      </c>
      <c r="B65" s="18" t="s">
        <v>92</v>
      </c>
      <c r="C65" s="18"/>
      <c r="D65" s="19">
        <v>17</v>
      </c>
      <c r="E65" s="19"/>
      <c r="F65" s="19">
        <v>22</v>
      </c>
      <c r="G65" s="19"/>
      <c r="H65" s="19">
        <v>8</v>
      </c>
      <c r="I65" s="19"/>
      <c r="J65" s="19">
        <v>2</v>
      </c>
      <c r="K65" s="19"/>
      <c r="L65" s="19">
        <v>2</v>
      </c>
      <c r="M65" s="19"/>
      <c r="N65" s="19">
        <v>6</v>
      </c>
      <c r="O65" s="19"/>
      <c r="P65" s="19">
        <v>7</v>
      </c>
      <c r="Q65" s="19"/>
      <c r="R65" s="19">
        <v>2</v>
      </c>
      <c r="S65" s="19"/>
      <c r="T65" s="19">
        <v>16</v>
      </c>
      <c r="U65" s="19"/>
      <c r="V65" s="19">
        <v>2</v>
      </c>
      <c r="W65" s="19"/>
      <c r="X65" s="19">
        <v>3</v>
      </c>
      <c r="Y65" s="19"/>
      <c r="Z65" s="19">
        <v>2</v>
      </c>
      <c r="AA65" s="19"/>
      <c r="AB65" s="19">
        <v>4</v>
      </c>
      <c r="AC65" s="19"/>
      <c r="AD65" s="19">
        <v>1</v>
      </c>
      <c r="AE65" s="19"/>
      <c r="AF65" s="19">
        <v>6</v>
      </c>
      <c r="AG65" s="19"/>
      <c r="AH65" s="19">
        <v>100</v>
      </c>
      <c r="AI65" s="16"/>
    </row>
    <row r="66" spans="1:35" ht="15.75" x14ac:dyDescent="0.25">
      <c r="A66" s="19">
        <v>51</v>
      </c>
      <c r="B66" s="18" t="s">
        <v>93</v>
      </c>
      <c r="C66" s="18"/>
      <c r="D66" s="19">
        <v>6</v>
      </c>
      <c r="E66" s="19"/>
      <c r="F66" s="19">
        <v>4</v>
      </c>
      <c r="G66" s="19"/>
      <c r="H66" s="19">
        <v>28</v>
      </c>
      <c r="I66" s="19"/>
      <c r="J66" s="19">
        <v>23</v>
      </c>
      <c r="K66" s="19"/>
      <c r="L66" s="19">
        <v>0</v>
      </c>
      <c r="M66" s="19"/>
      <c r="N66" s="19">
        <v>0</v>
      </c>
      <c r="O66" s="19"/>
      <c r="P66" s="19">
        <v>1</v>
      </c>
      <c r="Q66" s="19"/>
      <c r="R66" s="19">
        <v>1</v>
      </c>
      <c r="S66" s="19"/>
      <c r="T66" s="19">
        <v>3</v>
      </c>
      <c r="U66" s="19"/>
      <c r="V66" s="19">
        <v>6</v>
      </c>
      <c r="W66" s="19"/>
      <c r="X66" s="19">
        <v>10</v>
      </c>
      <c r="Y66" s="19"/>
      <c r="Z66" s="19">
        <v>4</v>
      </c>
      <c r="AA66" s="19"/>
      <c r="AB66" s="19">
        <v>7</v>
      </c>
      <c r="AC66" s="19"/>
      <c r="AD66" s="19">
        <v>1</v>
      </c>
      <c r="AE66" s="19"/>
      <c r="AF66" s="19">
        <v>8</v>
      </c>
      <c r="AG66" s="19"/>
      <c r="AH66" s="19">
        <v>100</v>
      </c>
      <c r="AI66" s="16"/>
    </row>
    <row r="67" spans="1:35" ht="15.75" x14ac:dyDescent="0.25">
      <c r="A67" s="19">
        <v>52</v>
      </c>
      <c r="B67" s="18" t="s">
        <v>94</v>
      </c>
      <c r="C67" s="18"/>
      <c r="D67" s="19">
        <v>19</v>
      </c>
      <c r="E67" s="19"/>
      <c r="F67" s="19">
        <v>0</v>
      </c>
      <c r="G67" s="19"/>
      <c r="H67" s="19">
        <v>13</v>
      </c>
      <c r="I67" s="19"/>
      <c r="J67" s="19">
        <v>9</v>
      </c>
      <c r="K67" s="19"/>
      <c r="L67" s="19">
        <v>1</v>
      </c>
      <c r="M67" s="19"/>
      <c r="N67" s="19">
        <v>0</v>
      </c>
      <c r="O67" s="19"/>
      <c r="P67" s="19">
        <v>2</v>
      </c>
      <c r="Q67" s="19"/>
      <c r="R67" s="19">
        <v>8</v>
      </c>
      <c r="S67" s="19"/>
      <c r="T67" s="19">
        <v>9</v>
      </c>
      <c r="U67" s="19"/>
      <c r="V67" s="19">
        <v>8</v>
      </c>
      <c r="W67" s="19"/>
      <c r="X67" s="19">
        <v>7</v>
      </c>
      <c r="Y67" s="19"/>
      <c r="Z67" s="19">
        <v>6</v>
      </c>
      <c r="AA67" s="19"/>
      <c r="AB67" s="19">
        <v>9</v>
      </c>
      <c r="AC67" s="19"/>
      <c r="AD67" s="19">
        <v>5</v>
      </c>
      <c r="AE67" s="19"/>
      <c r="AF67" s="19">
        <v>4</v>
      </c>
      <c r="AG67" s="19"/>
      <c r="AH67" s="19">
        <v>100</v>
      </c>
      <c r="AI67" s="16"/>
    </row>
    <row r="68" spans="1:35" ht="47.25" x14ac:dyDescent="0.25">
      <c r="A68" s="19">
        <v>53</v>
      </c>
      <c r="B68" s="18" t="s">
        <v>95</v>
      </c>
      <c r="C68" s="18"/>
      <c r="D68" s="19">
        <v>4</v>
      </c>
      <c r="E68" s="19"/>
      <c r="F68" s="19">
        <v>2</v>
      </c>
      <c r="G68" s="19"/>
      <c r="H68" s="19">
        <v>24</v>
      </c>
      <c r="I68" s="19"/>
      <c r="J68" s="19">
        <v>24</v>
      </c>
      <c r="K68" s="19"/>
      <c r="L68" s="19">
        <v>0</v>
      </c>
      <c r="M68" s="19"/>
      <c r="N68" s="19">
        <v>1</v>
      </c>
      <c r="O68" s="19"/>
      <c r="P68" s="19">
        <v>3</v>
      </c>
      <c r="Q68" s="19"/>
      <c r="R68" s="19">
        <v>2</v>
      </c>
      <c r="S68" s="19"/>
      <c r="T68" s="19">
        <v>4</v>
      </c>
      <c r="U68" s="19"/>
      <c r="V68" s="19">
        <v>7</v>
      </c>
      <c r="W68" s="19"/>
      <c r="X68" s="19">
        <v>10</v>
      </c>
      <c r="Y68" s="19"/>
      <c r="Z68" s="19">
        <v>2</v>
      </c>
      <c r="AA68" s="19"/>
      <c r="AB68" s="19">
        <v>11</v>
      </c>
      <c r="AC68" s="19"/>
      <c r="AD68" s="19">
        <v>1</v>
      </c>
      <c r="AE68" s="19"/>
      <c r="AF68" s="19">
        <v>6</v>
      </c>
      <c r="AG68" s="19"/>
      <c r="AH68" s="19">
        <v>100</v>
      </c>
      <c r="AI68" s="16"/>
    </row>
  </sheetData>
  <mergeCells count="69">
    <mergeCell ref="N6:N8"/>
    <mergeCell ref="D3:W3"/>
    <mergeCell ref="G4:Q4"/>
    <mergeCell ref="A6:A11"/>
    <mergeCell ref="B6:B11"/>
    <mergeCell ref="C6:C11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Z6:Z8"/>
    <mergeCell ref="O6:O8"/>
    <mergeCell ref="P6:P8"/>
    <mergeCell ref="Q6:Q8"/>
    <mergeCell ref="R6:R8"/>
    <mergeCell ref="S6:S8"/>
    <mergeCell ref="T6:T8"/>
    <mergeCell ref="U6:U8"/>
    <mergeCell ref="V6:V8"/>
    <mergeCell ref="W6:W8"/>
    <mergeCell ref="X6:X8"/>
    <mergeCell ref="Y6:Y8"/>
    <mergeCell ref="AG6:AG8"/>
    <mergeCell ref="AH6:AH8"/>
    <mergeCell ref="D9:D11"/>
    <mergeCell ref="E9:E11"/>
    <mergeCell ref="F9:F11"/>
    <mergeCell ref="G9:G11"/>
    <mergeCell ref="H9:H11"/>
    <mergeCell ref="I9:I11"/>
    <mergeCell ref="J9:J11"/>
    <mergeCell ref="K9:K11"/>
    <mergeCell ref="AA6:AA8"/>
    <mergeCell ref="AB6:AB8"/>
    <mergeCell ref="AC6:AC8"/>
    <mergeCell ref="AD6:AD8"/>
    <mergeCell ref="AE6:AE8"/>
    <mergeCell ref="AF6:AF8"/>
    <mergeCell ref="AA9:AA11"/>
    <mergeCell ref="AB9:AB11"/>
    <mergeCell ref="AC9:AC11"/>
    <mergeCell ref="R9:R11"/>
    <mergeCell ref="S9:S11"/>
    <mergeCell ref="T9:T11"/>
    <mergeCell ref="U9:U11"/>
    <mergeCell ref="V9:V11"/>
    <mergeCell ref="W9:W11"/>
    <mergeCell ref="A14:A17"/>
    <mergeCell ref="B16:B17"/>
    <mergeCell ref="X9:X11"/>
    <mergeCell ref="Y9:Y11"/>
    <mergeCell ref="Z9:Z11"/>
    <mergeCell ref="L9:L11"/>
    <mergeCell ref="M9:M11"/>
    <mergeCell ref="N9:N11"/>
    <mergeCell ref="O9:O11"/>
    <mergeCell ref="P9:P11"/>
    <mergeCell ref="Q9:Q11"/>
    <mergeCell ref="AD9:AD11"/>
    <mergeCell ref="AE9:AE11"/>
    <mergeCell ref="AF9:AF11"/>
    <mergeCell ref="AG9:AG11"/>
    <mergeCell ref="AH9:AH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Морфологический состав ТКО ВО</vt:lpstr>
      <vt:lpstr>Морфологический состав ТКО ПО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RePack by Diakov</cp:lastModifiedBy>
  <dcterms:created xsi:type="dcterms:W3CDTF">2021-12-18T15:57:58Z</dcterms:created>
  <dcterms:modified xsi:type="dcterms:W3CDTF">2025-10-03T17:56:02Z</dcterms:modified>
</cp:coreProperties>
</file>